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'Notes'!$A$1:$K$276</definedName>
    <definedName name="_xlnm.Print_Area" localSheetId="0">'Stat comprehensive income'!$A$1:$G$57</definedName>
  </definedNames>
  <calcPr fullCalcOnLoad="1"/>
</workbook>
</file>

<file path=xl/sharedStrings.xml><?xml version="1.0" encoding="utf-8"?>
<sst xmlns="http://schemas.openxmlformats.org/spreadsheetml/2006/main" count="474" uniqueCount="351">
  <si>
    <t>Impairment of inventories</t>
  </si>
  <si>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</si>
  <si>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</si>
  <si>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</si>
  <si>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</si>
  <si>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</si>
  <si>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</si>
  <si>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</si>
  <si>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</si>
  <si>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</si>
  <si>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</si>
  <si>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</si>
  <si>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</si>
  <si>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</si>
  <si>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</si>
  <si>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</si>
  <si>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</si>
  <si>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Goodwill on consolidation</t>
  </si>
  <si>
    <t>CONDENSED CONSOLIDATED CASH FLOW STATEMENT - UNAUDITED</t>
  </si>
  <si>
    <t>Cash and cash equivalents comprise of:</t>
  </si>
  <si>
    <t xml:space="preserve"> Cash and bank balances</t>
  </si>
  <si>
    <t xml:space="preserve"> Fixed deposits with licensed banks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</si>
  <si>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</si>
  <si>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</si>
  <si>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</si>
  <si>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</si>
  <si>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</si>
  <si>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</si>
  <si>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</si>
  <si>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</si>
  <si>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</si>
  <si>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</si>
  <si>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</si>
  <si>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</si>
  <si>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</si>
  <si>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</si>
  <si>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</si>
  <si>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</si>
  <si>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</si>
  <si>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</si>
  <si>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</si>
  <si>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</si>
  <si>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</si>
  <si>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</si>
  <si>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</si>
  <si>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</si>
  <si>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</si>
  <si>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</si>
  <si>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</si>
  <si>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</si>
  <si>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</si>
  <si>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</si>
  <si>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</si>
  <si>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</si>
  <si>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</si>
  <si>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</si>
  <si>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</si>
  <si>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</si>
  <si>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</si>
  <si>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</si>
  <si>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</si>
  <si>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</si>
  <si>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</si>
  <si>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</si>
  <si>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</si>
  <si>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</si>
  <si>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</si>
  <si>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</si>
  <si>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</si>
  <si>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</si>
  <si>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</si>
  <si>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</si>
  <si>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</si>
  <si>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</si>
  <si>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</si>
  <si>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</si>
  <si>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</si>
  <si>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</si>
  <si>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</si>
  <si>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</si>
  <si>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</si>
  <si>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</si>
  <si>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</si>
  <si>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</si>
  <si>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</si>
  <si>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</si>
  <si>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</si>
  <si>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</si>
  <si>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</si>
  <si>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</si>
  <si>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</si>
  <si>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</si>
  <si>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</si>
  <si>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</si>
  <si>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</si>
  <si>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</si>
  <si>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</si>
  <si>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</si>
  <si>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</si>
  <si>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</si>
  <si>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</si>
  <si>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</si>
  <si>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</si>
  <si>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</si>
  <si>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</si>
  <si>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Minority interests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</si>
  <si>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</si>
  <si>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</si>
  <si>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</si>
  <si>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</si>
  <si>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</si>
  <si>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</si>
  <si>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</si>
  <si>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</si>
  <si>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</si>
  <si>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</si>
  <si>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</si>
  <si>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</si>
  <si>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 xml:space="preserve"> Less: Cash held as security value</t>
  </si>
  <si>
    <t>Fully diluted</t>
  </si>
  <si>
    <t>N/A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</si>
  <si>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</si>
  <si>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</si>
  <si>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</si>
  <si>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</si>
  <si>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</si>
  <si>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</si>
  <si>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</si>
  <si>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</si>
  <si>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</si>
  <si>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</si>
  <si>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</si>
  <si>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</si>
  <si>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Net profit / (loss) for the period</t>
  </si>
  <si>
    <t xml:space="preserve">  Profit/ (Loss) from operations (RM'000)</t>
  </si>
  <si>
    <t>Redeemable secured loan stocks</t>
  </si>
  <si>
    <t>Reserves</t>
  </si>
  <si>
    <t xml:space="preserve">Sales and purchases of trading items </t>
  </si>
  <si>
    <t>Basic, loss for the period (sen)</t>
  </si>
  <si>
    <t>Profit/(Loss) for the period</t>
  </si>
  <si>
    <t>Cost of sales</t>
  </si>
  <si>
    <t>Gross profit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</si>
  <si>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</si>
  <si>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</si>
  <si>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</si>
  <si>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</si>
  <si>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</si>
  <si>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</si>
  <si>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</si>
  <si>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</si>
  <si>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</si>
  <si>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</si>
  <si>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</si>
  <si>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</si>
  <si>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</si>
  <si>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</si>
  <si>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</si>
  <si>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</si>
  <si>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</si>
  <si>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</si>
  <si>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</si>
  <si>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</si>
  <si>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</si>
  <si>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</si>
  <si>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</si>
  <si>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</si>
  <si>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</si>
  <si>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</si>
  <si>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</si>
  <si>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</si>
  <si>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</si>
  <si>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</si>
  <si>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</si>
  <si>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</si>
  <si>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</si>
  <si>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</si>
  <si>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</si>
  <si>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</si>
  <si>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Taxation - net</t>
  </si>
  <si>
    <t>Rental of factory paid and payable to:</t>
  </si>
  <si>
    <t>Beng Choo Marketing Sdn Bhd</t>
  </si>
  <si>
    <t xml:space="preserve">Profit/ (Loss) before taxation 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</si>
  <si>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</si>
  <si>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</si>
  <si>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</si>
  <si>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</si>
  <si>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</si>
  <si>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</si>
  <si>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</si>
  <si>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</si>
  <si>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</si>
  <si>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</si>
  <si>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</si>
  <si>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</si>
  <si>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</si>
  <si>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 xml:space="preserve">Interest income </t>
  </si>
  <si>
    <t>Operating profit before working capital changes</t>
  </si>
  <si>
    <t>Changes in working capital: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</si>
  <si>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</si>
  <si>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</si>
  <si>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</si>
  <si>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</si>
  <si>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Property, plant and equipment written off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</si>
  <si>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</si>
  <si>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</si>
  <si>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</si>
  <si>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</si>
  <si>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</si>
  <si>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</si>
  <si>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</si>
  <si>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</si>
  <si>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3 months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</si>
  <si>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</si>
  <si>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</si>
  <si>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</si>
  <si>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</si>
  <si>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</si>
  <si>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</si>
  <si>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</si>
  <si>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 xml:space="preserve">  3 months </t>
  </si>
  <si>
    <t>Other income/ (expenses)</t>
  </si>
  <si>
    <t xml:space="preserve">Quarter </t>
  </si>
  <si>
    <t>Period to-date</t>
  </si>
  <si>
    <t>Corresponding</t>
  </si>
  <si>
    <t>There were no profit on sale of investments or properties for the current financial period.</t>
  </si>
  <si>
    <t xml:space="preserve">3 months </t>
  </si>
  <si>
    <t>Gain on disposal of subsidiary company</t>
  </si>
  <si>
    <t>Profit/ (Loss) before taxation</t>
  </si>
  <si>
    <t>Reserve</t>
  </si>
  <si>
    <t>Premium</t>
  </si>
  <si>
    <t>Revaluation</t>
  </si>
  <si>
    <t>There were no items affecting assets, liabilities, equity, net income or cash flows of the Group that are unusual because of their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</si>
  <si>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</si>
  <si>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</si>
  <si>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</si>
  <si>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Interest expense</t>
  </si>
  <si>
    <t>30-06-2012</t>
  </si>
  <si>
    <t>Unaudited</t>
  </si>
  <si>
    <t xml:space="preserve">As at </t>
  </si>
  <si>
    <t>Audited</t>
  </si>
  <si>
    <t>Balance as of 30 June 2012</t>
  </si>
  <si>
    <t>Current  Year</t>
  </si>
  <si>
    <t xml:space="preserve">Preceding Year </t>
  </si>
  <si>
    <t>paragraph 9.22 of the Listing Requirements of Bursa Malaysia Securities  Berhad.</t>
  </si>
  <si>
    <t>Apr-12 to</t>
  </si>
  <si>
    <t>30.06.2012</t>
  </si>
  <si>
    <t>nature, size or incidence during the quarter under review.</t>
  </si>
  <si>
    <t>Liabilities of disposal group classified as held for sales</t>
  </si>
  <si>
    <t>Assets of disposal group classified as held for sales</t>
  </si>
  <si>
    <t>EXPLANATORY NOTES PURSUANT TO MFRS 134</t>
  </si>
  <si>
    <t>The interim financial statements are unaudited and has been prepared in compliance with MFRS 134,  Interim  Financial Reporting and</t>
  </si>
  <si>
    <t>PROFIT/ (LOSS) BEFORE TAX ("PBT" &amp; "LBT")</t>
  </si>
  <si>
    <t>Net Total</t>
  </si>
  <si>
    <t>Cash and cash equivalent at end of financial period</t>
  </si>
  <si>
    <t>Cash and cash equivalents</t>
  </si>
  <si>
    <t xml:space="preserve">Balance as of 1 April 2012 </t>
  </si>
  <si>
    <t>Unrealised gain/ (loss) on foreign exchange - net</t>
  </si>
  <si>
    <t xml:space="preserve"> Less: Bank overdrafts</t>
  </si>
  <si>
    <t>Add: Cash equivalents classified as held for sales</t>
  </si>
  <si>
    <t>Effects of exchange rate changes on cash and cash equivalents</t>
  </si>
  <si>
    <t>Gain on disposal of property , plant and equipment</t>
  </si>
  <si>
    <t>The valuation of land and buildings have been brought forward without amendments from the previous annual financial statements.</t>
  </si>
  <si>
    <t>Comparison with preceding year results</t>
  </si>
  <si>
    <t>There status of corporate proposals announced but not completed are as follows:</t>
  </si>
  <si>
    <t>&lt;----- 3 months ended ----&gt;</t>
  </si>
  <si>
    <t>a) Disposal of 80% shares in PKB-Operasi Tembaga Sdn Bhd which owned a piece of land in Langkawi for a cash consideration of</t>
  </si>
  <si>
    <t>Effective Date</t>
  </si>
  <si>
    <t>Amendments to MFRS 132</t>
  </si>
  <si>
    <t>Offsetting Financial Assets and Financial Liabilities</t>
  </si>
  <si>
    <t xml:space="preserve">The following revised MFRSs, new IC Interpretations and Amendments to MFRSs applicable to the Group which have been  issued </t>
  </si>
  <si>
    <t>by the MASB and are not yet effective for adoption by the Group are as follows:</t>
  </si>
  <si>
    <t>&lt;- -------------------------   Attributable to equity holders of parent     -------------------------&gt;</t>
  </si>
  <si>
    <t>FOR THE QUARTER  ENDED 30 JUNE 2013</t>
  </si>
  <si>
    <t>30-06-2013</t>
  </si>
  <si>
    <t>AS AT 30 JUNE 2013</t>
  </si>
  <si>
    <t>31-03-2013</t>
  </si>
  <si>
    <t>Current tax assets</t>
  </si>
  <si>
    <t>Deferred revenue</t>
  </si>
  <si>
    <t>Balance as of 1 April 2013</t>
  </si>
  <si>
    <t>Balance as of 30 June 2013</t>
  </si>
  <si>
    <t>FOR THE THREE MONTHS ENDED 30 JUNE 2013</t>
  </si>
  <si>
    <t xml:space="preserve">Accumulated losses </t>
  </si>
  <si>
    <t xml:space="preserve">Deferred tax liabilities </t>
  </si>
  <si>
    <t xml:space="preserve">Trade and other payables </t>
  </si>
  <si>
    <t xml:space="preserve"> Property, plant and equipment </t>
  </si>
  <si>
    <t>Trade and other receivables</t>
  </si>
  <si>
    <t xml:space="preserve">(The condensed consolidated statement of comprehensive income should be read in conjunction with the audited financial </t>
  </si>
  <si>
    <t>statements  for the year ended 31 March 2013 and the accompanying explanatory notes attached to the interim financial report)</t>
  </si>
  <si>
    <t xml:space="preserve">Preceding </t>
  </si>
  <si>
    <t>year ended</t>
  </si>
  <si>
    <t>Gain on disposal of investment property</t>
  </si>
  <si>
    <t>Gain on disposal of property, plant and equipment</t>
  </si>
  <si>
    <t>Reversal of impairment loss trade and other receivables</t>
  </si>
  <si>
    <t>Impairment loss on trade and other receivables</t>
  </si>
  <si>
    <t>Inventories written down</t>
  </si>
  <si>
    <t>Waiver of debts</t>
  </si>
  <si>
    <t>Bad debt written off</t>
  </si>
  <si>
    <t>Tax refund/ (paid)-net</t>
  </si>
  <si>
    <t>Redemption of Redeemable Secured Loan Stock</t>
  </si>
  <si>
    <t>Cash and cash equivalents at beginning of financial year</t>
  </si>
  <si>
    <t>NOTES TO THE INTERIM FINANCIAL STATEMENTS FOR THE 1ST QUARTER ENDED 30 JUNE 2013</t>
  </si>
  <si>
    <t>The interim financial statements should be read in conjunction with the audited financial statements of the Group for the year ended</t>
  </si>
  <si>
    <t xml:space="preserve">that are significant to an understanding of the changes in the financial position and performance of the Group since the financial year </t>
  </si>
  <si>
    <t>31 March 2013.These explanatory notes attached to the interim financial statements provide an explanation of events and transactions</t>
  </si>
  <si>
    <t>MFRS 9</t>
  </si>
  <si>
    <t>Financial Instruments</t>
  </si>
  <si>
    <t>The auditors' report on the financial statements for the year ended 31 March 2013 was not qualified.</t>
  </si>
  <si>
    <t>There have been no issuance and repayment of debt and equity securities for the financial quarter ended 30 June 2013 except for</t>
  </si>
  <si>
    <t>the redemption of 10,000 units of RSLS amounting to RM1 million on 27 June 2013.</t>
  </si>
  <si>
    <t>The analysis by activity of the Group for the financial period ended 30 June 2013 are as follows:</t>
  </si>
  <si>
    <t>Significant transactions between the Group with the related parties during the financial period ended 30 June  2013</t>
  </si>
  <si>
    <t xml:space="preserve">     Receivable financing</t>
  </si>
  <si>
    <t>There are no material litigation pending as at 23 August 2013.</t>
  </si>
  <si>
    <t>Apr-13 to</t>
  </si>
  <si>
    <t>Jan-13 to</t>
  </si>
  <si>
    <t>The Directors do not recommend any dividend for the period ended 30 June 2013.</t>
  </si>
  <si>
    <t>30.06.2013</t>
  </si>
  <si>
    <t>31.03.2013</t>
  </si>
  <si>
    <t xml:space="preserve">quarter. The higher sales for preceding quarter was contributed by property development division which disposed off certain parcels of </t>
  </si>
  <si>
    <t xml:space="preserve">interest paid for the RSLS. </t>
  </si>
  <si>
    <t>The Group revenue for the 3 months ended 30 June 2013 posted RM15.17 million as compared to RM17.03 million for preceding period.</t>
  </si>
  <si>
    <t>The decline was mainly from lower revenue posted by the manufacturing and trading division for current period caused by the economic</t>
  </si>
  <si>
    <t>compared to RM0.83 million in preceding period.</t>
  </si>
  <si>
    <t xml:space="preserve">downturn in Europe. In tandem with the lower revenue, the manufacturing and trading division posted  a lower PBT of RM0.55 million as </t>
  </si>
  <si>
    <t>The LBT of property development division for both period is maintained at RM0.35 million.</t>
  </si>
  <si>
    <t>land for the redemption of Redeemable Secured Loan Stocks "RSLS".</t>
  </si>
  <si>
    <t xml:space="preserve">The property division posted a lower LBT of RM0.34 million as compared to RM 2.58 million in preceding quarter. The higher LBT for </t>
  </si>
  <si>
    <t>Investment holding division posted a lower LBT of RM0.35 million as compared to preceding quarter of  RM0.61 million due to lower</t>
  </si>
  <si>
    <t>interest paid for the RSLS which was substantially reduced from RM33.15 million as at 30 June 2012 to RM8.76 million as at 30 June 2013.</t>
  </si>
  <si>
    <t xml:space="preserve">The slight increase in revenue of RM0.72 million or 5.61% for manufacturing and trading division as compared to preceding quarter is </t>
  </si>
  <si>
    <t xml:space="preserve">The Group expects the business environment for the remaining quarters to be challenging in view of the prevailing global economic </t>
  </si>
  <si>
    <t xml:space="preserve">condition. However, we will strive to maintain our competitiveness by continuously imrproving on our production efficiency and  </t>
  </si>
  <si>
    <t>productivity.</t>
  </si>
  <si>
    <t>ended 31 March 2013.</t>
  </si>
  <si>
    <t>Amendments to MFRS 10</t>
  </si>
  <si>
    <t>Amendments to MFRS 12</t>
  </si>
  <si>
    <t>Amendments to MFRS 127</t>
  </si>
  <si>
    <t>Investment Entities</t>
  </si>
  <si>
    <t xml:space="preserve"> Decrease/(increase) in inventories</t>
  </si>
  <si>
    <t xml:space="preserve"> Decrease/(increase) in trade and other receivables</t>
  </si>
  <si>
    <t xml:space="preserve"> Proceed from disposal of asset held for sale</t>
  </si>
  <si>
    <t xml:space="preserve"> (Decrease)/increase in deferred revenue</t>
  </si>
  <si>
    <t xml:space="preserve"> (Decrease)/increase in trade and other payables</t>
  </si>
  <si>
    <t>For the current quarter under review, the revenue of the Group is lower at RM15.17 million as compared to RM23.81 million in the preceding</t>
  </si>
  <si>
    <t>preceding quarter was due to disposals of certain parcels of land based on force sale  value which was below cost in order to raise cash</t>
  </si>
  <si>
    <t>for the redemption of RSLS.</t>
  </si>
  <si>
    <t xml:space="preserve">mainly attributable to more working days for current reporting quarter as the preceding quarter coincide with numerous festive holidays </t>
  </si>
  <si>
    <t>break. In tandem with the increase in revenue, the current quarter posted higher PBT of RM0.55 million as compared to RM0.37 million</t>
  </si>
  <si>
    <t>in preceding quarter.</t>
  </si>
  <si>
    <t>Investment holding division posted a lower LBT of RM0.35 million as compared to preceding quarter of  RM0.68 million due to lower</t>
  </si>
  <si>
    <t xml:space="preserve">    RM10.0 million. The sale and purchase agreement were extended to 21 November 2013 by a Supplemental Agreement dated 21 Aug 2013.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</si>
</sst>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3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1" fillId="0" borderId="13" xfId="42" applyFont="1" applyBorder="1" applyAlignment="1">
      <alignment/>
    </xf>
    <xf numFmtId="173" fontId="1" fillId="0" borderId="20" xfId="42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5" ht="12.75">
      <c r="A2" s="2" t="s">
        <v>155</v>
      </c>
      <c r="B2" s="1"/>
      <c r="C2" s="1"/>
      <c r="D2" s="1"/>
      <c r="E2" s="1"/>
    </row>
    <row r="3" spans="1:5" ht="12.75">
      <c r="A3" s="2" t="s">
        <v>272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0" t="s">
        <v>7</v>
      </c>
      <c r="C5" s="51"/>
      <c r="E5" s="76" t="s">
        <v>167</v>
      </c>
      <c r="F5" s="77"/>
    </row>
    <row r="6" spans="1:6" ht="12.75">
      <c r="A6" s="1"/>
      <c r="B6" s="52" t="s">
        <v>2</v>
      </c>
      <c r="C6" s="53" t="s">
        <v>242</v>
      </c>
      <c r="E6" s="52" t="s">
        <v>4</v>
      </c>
      <c r="F6" s="52" t="s">
        <v>218</v>
      </c>
    </row>
    <row r="7" spans="1:6" ht="12.75">
      <c r="A7" s="1"/>
      <c r="B7" s="53" t="s">
        <v>241</v>
      </c>
      <c r="C7" s="53" t="s">
        <v>223</v>
      </c>
      <c r="E7" s="53" t="s">
        <v>211</v>
      </c>
      <c r="F7" s="53" t="s">
        <v>211</v>
      </c>
    </row>
    <row r="8" spans="1:6" ht="12.75">
      <c r="A8" s="1"/>
      <c r="B8" s="53" t="s">
        <v>3</v>
      </c>
      <c r="C8" s="54" t="s">
        <v>3</v>
      </c>
      <c r="E8" s="53" t="s">
        <v>222</v>
      </c>
      <c r="F8" s="53" t="s">
        <v>222</v>
      </c>
    </row>
    <row r="9" spans="1:6" ht="12.75">
      <c r="A9" s="1"/>
      <c r="B9" s="54" t="s">
        <v>273</v>
      </c>
      <c r="C9" s="54" t="s">
        <v>236</v>
      </c>
      <c r="E9" s="54" t="s">
        <v>273</v>
      </c>
      <c r="F9" s="54" t="s">
        <v>236</v>
      </c>
    </row>
    <row r="10" spans="1:6" ht="12.75">
      <c r="A10" s="1"/>
      <c r="B10" s="55" t="s">
        <v>5</v>
      </c>
      <c r="C10" s="55" t="s">
        <v>5</v>
      </c>
      <c r="E10" s="55" t="s">
        <v>5</v>
      </c>
      <c r="F10" s="55" t="s">
        <v>5</v>
      </c>
    </row>
    <row r="11" spans="1:6" ht="12.75">
      <c r="A11" s="1"/>
      <c r="B11" s="3"/>
      <c r="C11" s="3"/>
      <c r="E11" s="3"/>
      <c r="F11" s="3"/>
    </row>
    <row r="12" spans="1:6" ht="12.75">
      <c r="A12" s="32"/>
      <c r="B12" s="3"/>
      <c r="C12" s="3"/>
      <c r="E12" s="3"/>
      <c r="F12" s="3"/>
    </row>
    <row r="13" spans="1:8" ht="12.75">
      <c r="A13" s="1" t="s">
        <v>9</v>
      </c>
      <c r="B13" s="10">
        <v>15171</v>
      </c>
      <c r="C13" s="10">
        <v>17032</v>
      </c>
      <c r="E13" s="10">
        <v>15171</v>
      </c>
      <c r="F13" s="10">
        <v>17032</v>
      </c>
      <c r="G13" s="1"/>
      <c r="H13" s="1"/>
    </row>
    <row r="14" spans="1:8" ht="12.75">
      <c r="A14" s="1" t="s">
        <v>140</v>
      </c>
      <c r="B14" s="8">
        <v>-12921</v>
      </c>
      <c r="C14" s="8">
        <v>-14745</v>
      </c>
      <c r="E14" s="8">
        <v>-12921</v>
      </c>
      <c r="F14" s="8">
        <v>-14745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141</v>
      </c>
      <c r="B16" s="10">
        <f>SUM(B13:B15)</f>
        <v>2250</v>
      </c>
      <c r="C16" s="10">
        <f>SUM(C13:C15)</f>
        <v>2287</v>
      </c>
      <c r="E16" s="10">
        <f>SUM(E13:E15)</f>
        <v>2250</v>
      </c>
      <c r="F16" s="10">
        <f>SUM(F13:F15)</f>
        <v>2287</v>
      </c>
      <c r="G16" s="1"/>
      <c r="H16" s="1"/>
    </row>
    <row r="17" spans="1:8" ht="12.75">
      <c r="A17" s="1" t="s">
        <v>220</v>
      </c>
      <c r="B17" s="10">
        <v>231</v>
      </c>
      <c r="C17" s="10">
        <v>352</v>
      </c>
      <c r="E17" s="10">
        <v>231</v>
      </c>
      <c r="F17" s="10">
        <v>352</v>
      </c>
      <c r="G17" s="1"/>
      <c r="H17" s="1"/>
    </row>
    <row r="18" spans="1:8" ht="12.75">
      <c r="A18" s="1" t="s">
        <v>142</v>
      </c>
      <c r="B18" s="10">
        <v>-579</v>
      </c>
      <c r="C18" s="10">
        <v>-656</v>
      </c>
      <c r="E18" s="10">
        <v>-579</v>
      </c>
      <c r="F18" s="10">
        <v>-656</v>
      </c>
      <c r="G18" s="1"/>
      <c r="H18" s="1"/>
    </row>
    <row r="19" spans="1:8" ht="12.75">
      <c r="A19" s="1" t="s">
        <v>143</v>
      </c>
      <c r="B19" s="8">
        <v>-1809</v>
      </c>
      <c r="C19" s="8">
        <v>-1651</v>
      </c>
      <c r="E19" s="8">
        <v>-1809</v>
      </c>
      <c r="F19" s="8">
        <v>-1651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144</v>
      </c>
      <c r="B21" s="10">
        <f>SUM(B16:B19)</f>
        <v>93</v>
      </c>
      <c r="C21" s="10">
        <f>SUM(C16:C19)</f>
        <v>332</v>
      </c>
      <c r="E21" s="10">
        <f>SUM(E16:E19)</f>
        <v>93</v>
      </c>
      <c r="F21" s="10">
        <f>SUM(F16:F19)</f>
        <v>332</v>
      </c>
      <c r="G21" s="1"/>
      <c r="H21" s="1"/>
    </row>
    <row r="22" spans="1:8" ht="12.75">
      <c r="A22" s="1" t="s">
        <v>145</v>
      </c>
      <c r="B22" s="8">
        <v>-243</v>
      </c>
      <c r="C22" s="8">
        <v>-548</v>
      </c>
      <c r="E22" s="8">
        <v>-243</v>
      </c>
      <c r="F22" s="8">
        <v>-548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87</v>
      </c>
      <c r="B24" s="7">
        <f>SUM(B21:B22)</f>
        <v>-150</v>
      </c>
      <c r="C24" s="7">
        <f>SUM(C21:C22)</f>
        <v>-216</v>
      </c>
      <c r="E24" s="7">
        <f>SUM(E21:E22)</f>
        <v>-150</v>
      </c>
      <c r="F24" s="7">
        <f>SUM(F21:F22)</f>
        <v>-216</v>
      </c>
      <c r="G24" s="1"/>
      <c r="H24" s="1"/>
    </row>
    <row r="25" spans="1:8" ht="12.75">
      <c r="A25" s="1" t="s">
        <v>146</v>
      </c>
      <c r="B25" s="8">
        <v>21</v>
      </c>
      <c r="C25" s="8">
        <v>22</v>
      </c>
      <c r="E25" s="8">
        <v>21</v>
      </c>
      <c r="F25" s="8">
        <v>22</v>
      </c>
      <c r="G25" s="1"/>
      <c r="H25" s="1"/>
    </row>
    <row r="26" spans="1:6" ht="12.75">
      <c r="A26" s="43"/>
      <c r="B26" s="41"/>
      <c r="C26" s="41"/>
      <c r="E26" s="41"/>
      <c r="F26" s="41"/>
    </row>
    <row r="27" spans="1:6" ht="13.5" thickBot="1">
      <c r="A27" s="2" t="s">
        <v>139</v>
      </c>
      <c r="B27" s="48">
        <f>+B24+B25</f>
        <v>-129</v>
      </c>
      <c r="C27" s="48">
        <f>+C24+C25</f>
        <v>-194</v>
      </c>
      <c r="E27" s="48">
        <f>+E24+E25</f>
        <v>-129</v>
      </c>
      <c r="F27" s="48">
        <f>+F24+F25</f>
        <v>-194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150</v>
      </c>
      <c r="B29" s="1"/>
      <c r="C29" s="1"/>
      <c r="E29" s="1"/>
      <c r="F29" s="1"/>
    </row>
    <row r="30" spans="1:6" ht="12.75">
      <c r="A30" s="1" t="s">
        <v>111</v>
      </c>
      <c r="B30" s="7">
        <f>+B27-B31</f>
        <v>-74</v>
      </c>
      <c r="C30" s="7">
        <f>+C27-C31</f>
        <v>-161</v>
      </c>
      <c r="E30" s="7">
        <f>+E27-E31</f>
        <v>-74</v>
      </c>
      <c r="F30" s="7">
        <f>+F27-F31</f>
        <v>-161</v>
      </c>
    </row>
    <row r="31" spans="1:6" ht="12.75">
      <c r="A31" s="1" t="s">
        <v>112</v>
      </c>
      <c r="B31" s="7">
        <v>-55</v>
      </c>
      <c r="C31" s="7">
        <v>-33</v>
      </c>
      <c r="E31" s="7">
        <v>-55</v>
      </c>
      <c r="F31" s="7">
        <v>-33</v>
      </c>
    </row>
    <row r="32" spans="1:6" ht="12.75">
      <c r="A32" s="1"/>
      <c r="B32" s="15"/>
      <c r="C32" s="15"/>
      <c r="E32" s="15"/>
      <c r="F32" s="15"/>
    </row>
    <row r="33" spans="1:6" ht="13.5" thickBot="1">
      <c r="A33" s="2" t="s">
        <v>2</v>
      </c>
      <c r="B33" s="38">
        <f>+B30+B31</f>
        <v>-129</v>
      </c>
      <c r="C33" s="38">
        <f>+C30+C31</f>
        <v>-194</v>
      </c>
      <c r="E33" s="38">
        <f>+E30+E31</f>
        <v>-129</v>
      </c>
      <c r="F33" s="38">
        <f>+F30+F31</f>
        <v>-194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147</v>
      </c>
      <c r="B35" s="1"/>
      <c r="C35" s="1"/>
      <c r="E35" s="1"/>
      <c r="F35" s="1"/>
    </row>
    <row r="36" spans="1:6" ht="12.75">
      <c r="A36" s="1" t="s">
        <v>151</v>
      </c>
      <c r="B36" s="1"/>
      <c r="C36" s="1"/>
      <c r="E36" s="1"/>
      <c r="F36" s="1"/>
    </row>
    <row r="37" spans="1:6" ht="12.75">
      <c r="A37" s="1" t="s">
        <v>152</v>
      </c>
      <c r="B37" s="7">
        <v>0</v>
      </c>
      <c r="C37" s="7">
        <v>0</v>
      </c>
      <c r="E37" s="7">
        <v>0</v>
      </c>
      <c r="F37" s="7">
        <v>0</v>
      </c>
    </row>
    <row r="38" spans="1:6" ht="12.75">
      <c r="A38" s="1"/>
      <c r="B38" s="49"/>
      <c r="C38" s="49"/>
      <c r="E38" s="49"/>
      <c r="F38" s="49"/>
    </row>
    <row r="39" spans="1:6" ht="13.5" thickBot="1">
      <c r="A39" s="1" t="s">
        <v>148</v>
      </c>
      <c r="B39" s="42">
        <f>SUM(B33:B37)</f>
        <v>-129</v>
      </c>
      <c r="C39" s="42">
        <f>SUM(C33:C37)</f>
        <v>-194</v>
      </c>
      <c r="E39" s="42">
        <f>SUM(E33:E37)</f>
        <v>-129</v>
      </c>
      <c r="F39" s="42">
        <f>SUM(F33:F37)</f>
        <v>-194</v>
      </c>
    </row>
    <row r="40" spans="1:6" ht="12.75">
      <c r="A40" s="1"/>
      <c r="B40" s="1"/>
      <c r="C40" s="1"/>
      <c r="E40" s="1"/>
      <c r="F40" s="1"/>
    </row>
    <row r="41" spans="1:6" ht="12.75">
      <c r="A41" s="1"/>
      <c r="B41" s="1"/>
      <c r="C41" s="1"/>
      <c r="E41" s="1"/>
      <c r="F41" s="1"/>
    </row>
    <row r="42" spans="1:6" ht="12.75">
      <c r="A42" s="2" t="s">
        <v>149</v>
      </c>
      <c r="B42" s="1"/>
      <c r="C42" s="1"/>
      <c r="E42" s="1"/>
      <c r="F42" s="1"/>
    </row>
    <row r="43" spans="1:6" ht="12.75">
      <c r="A43" s="1" t="s">
        <v>111</v>
      </c>
      <c r="B43" s="7">
        <f>+B30+B37</f>
        <v>-74</v>
      </c>
      <c r="C43" s="7">
        <f>+C30+C37</f>
        <v>-161</v>
      </c>
      <c r="E43" s="7">
        <f>+E30+E37</f>
        <v>-74</v>
      </c>
      <c r="F43" s="7">
        <f>+F30+F37</f>
        <v>-161</v>
      </c>
    </row>
    <row r="44" spans="1:6" ht="12.75">
      <c r="A44" s="1" t="s">
        <v>112</v>
      </c>
      <c r="B44" s="7">
        <f>+B31</f>
        <v>-55</v>
      </c>
      <c r="C44" s="7">
        <f>+C31</f>
        <v>-33</v>
      </c>
      <c r="E44" s="7">
        <f>+E31</f>
        <v>-55</v>
      </c>
      <c r="F44" s="7">
        <f>+F31</f>
        <v>-33</v>
      </c>
    </row>
    <row r="45" spans="1:6" ht="12.75">
      <c r="A45" s="1"/>
      <c r="B45" s="15"/>
      <c r="C45" s="15"/>
      <c r="E45" s="15"/>
      <c r="F45" s="15"/>
    </row>
    <row r="46" spans="1:6" ht="13.5" thickBot="1">
      <c r="A46" s="2" t="s">
        <v>2</v>
      </c>
      <c r="B46" s="9">
        <f>+B43+B44</f>
        <v>-129</v>
      </c>
      <c r="C46" s="9">
        <f>+C43+C44</f>
        <v>-194</v>
      </c>
      <c r="D46" s="57"/>
      <c r="E46" s="9">
        <f>+E43+E44</f>
        <v>-129</v>
      </c>
      <c r="F46" s="9">
        <f>+F43+F44</f>
        <v>-194</v>
      </c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6" ht="12.75">
      <c r="A49" s="2" t="s">
        <v>153</v>
      </c>
      <c r="B49" s="1"/>
      <c r="C49" s="1"/>
      <c r="E49" s="1"/>
      <c r="F49" s="1"/>
    </row>
    <row r="50" spans="1:6" ht="12.75">
      <c r="A50" s="2" t="s">
        <v>154</v>
      </c>
      <c r="B50" s="1"/>
      <c r="C50" s="1"/>
      <c r="E50" s="1"/>
      <c r="F50" s="1"/>
    </row>
    <row r="51" spans="1:6" ht="13.5" thickBot="1">
      <c r="A51" s="1" t="s">
        <v>138</v>
      </c>
      <c r="B51" s="45">
        <f>+Notes!H240</f>
        <v>-0.0771419933908076</v>
      </c>
      <c r="C51" s="45">
        <f>+Notes!I240</f>
        <v>-0.16783595859351383</v>
      </c>
      <c r="E51" s="45">
        <f>+Notes!H240</f>
        <v>-0.0771419933908076</v>
      </c>
      <c r="F51" s="45">
        <f>+Notes!I240</f>
        <v>-0.16783595859351383</v>
      </c>
    </row>
    <row r="52" spans="1:6" ht="12.75">
      <c r="A52" s="1"/>
      <c r="B52" s="1"/>
      <c r="C52" s="1"/>
      <c r="E52" s="1"/>
      <c r="F52" s="1"/>
    </row>
    <row r="53" spans="1:6" ht="13.5" thickBot="1">
      <c r="A53" s="1" t="s">
        <v>119</v>
      </c>
      <c r="B53" s="44" t="s">
        <v>120</v>
      </c>
      <c r="C53" s="44" t="s">
        <v>120</v>
      </c>
      <c r="E53" s="44" t="s">
        <v>120</v>
      </c>
      <c r="F53" s="44" t="s">
        <v>120</v>
      </c>
    </row>
    <row r="54" spans="1:6" ht="12.75">
      <c r="A54" s="1"/>
      <c r="B54" s="1"/>
      <c r="C54" s="1"/>
      <c r="E54" s="1"/>
      <c r="F54" s="1"/>
    </row>
    <row r="55" spans="1:6" ht="12.75">
      <c r="A55" s="1" t="s">
        <v>2</v>
      </c>
      <c r="B55" s="1"/>
      <c r="C55" s="1"/>
      <c r="E55" s="1"/>
      <c r="F55" s="1"/>
    </row>
    <row r="56" spans="1:4" ht="12.75">
      <c r="A56" s="1" t="s">
        <v>286</v>
      </c>
      <c r="B56" s="1"/>
      <c r="C56" s="1"/>
      <c r="D56" s="1"/>
    </row>
    <row r="57" spans="1:4" ht="12.75">
      <c r="A57" s="1" t="s">
        <v>287</v>
      </c>
      <c r="B57" s="1"/>
      <c r="C57" s="1"/>
      <c r="D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zoomScalePageLayoutView="0" workbookViewId="0" topLeftCell="A18">
      <selection activeCell="F46" sqref="F46"/>
    </sheetView>
  </sheetViews>
  <sheetFormatPr defaultColWidth="9.140625" defaultRowHeight="12.75"/>
  <cols>
    <col min="5" max="5" width="12.8515625" style="0" customWidth="1"/>
    <col min="6" max="6" width="13.7109375" style="0" customWidth="1"/>
    <col min="7" max="7" width="8.57421875" style="0" customWidth="1"/>
    <col min="8" max="8" width="13.7109375" style="0" customWidth="1"/>
    <col min="9" max="9" width="5.140625" style="0" customWidth="1"/>
  </cols>
  <sheetData>
    <row r="1" spans="1:9" ht="12.75">
      <c r="A1" s="2" t="s">
        <v>6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156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274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3" t="s">
        <v>238</v>
      </c>
      <c r="G5" s="1"/>
      <c r="H5" s="3" t="s">
        <v>238</v>
      </c>
      <c r="I5" s="1"/>
    </row>
    <row r="6" spans="6:8" ht="12.75">
      <c r="F6" s="69" t="s">
        <v>273</v>
      </c>
      <c r="G6" s="3"/>
      <c r="H6" s="69" t="s">
        <v>275</v>
      </c>
    </row>
    <row r="7" spans="6:8" ht="12.75">
      <c r="F7" s="3" t="s">
        <v>5</v>
      </c>
      <c r="G7" s="3"/>
      <c r="H7" s="3" t="s">
        <v>5</v>
      </c>
    </row>
    <row r="8" spans="6:8" ht="12.75">
      <c r="F8" s="72" t="s">
        <v>237</v>
      </c>
      <c r="G8" s="46"/>
      <c r="H8" s="69" t="s">
        <v>239</v>
      </c>
    </row>
    <row r="9" spans="7:8" ht="12.75">
      <c r="G9" s="3"/>
      <c r="H9" s="72" t="s">
        <v>2</v>
      </c>
    </row>
    <row r="10" spans="1:8" ht="12.75">
      <c r="A10" s="2" t="s">
        <v>93</v>
      </c>
      <c r="B10" s="1"/>
      <c r="C10" s="1"/>
      <c r="D10" s="1"/>
      <c r="E10" s="1"/>
      <c r="F10" s="30"/>
      <c r="G10" s="3"/>
      <c r="H10" s="30"/>
    </row>
    <row r="11" spans="1:8" ht="12.75">
      <c r="A11" s="2" t="s">
        <v>100</v>
      </c>
      <c r="B11" s="1"/>
      <c r="C11" s="1"/>
      <c r="D11" s="1"/>
      <c r="E11" s="1"/>
      <c r="F11" s="37"/>
      <c r="G11" s="3"/>
      <c r="H11" s="37"/>
    </row>
    <row r="12" spans="1:8" ht="12.75">
      <c r="A12" s="1" t="s">
        <v>284</v>
      </c>
      <c r="B12" s="1"/>
      <c r="C12" s="1"/>
      <c r="D12" s="1"/>
      <c r="E12" s="1"/>
      <c r="F12" s="5">
        <v>21131</v>
      </c>
      <c r="G12" s="7"/>
      <c r="H12" s="5">
        <v>21268</v>
      </c>
    </row>
    <row r="13" spans="1:8" ht="12.75">
      <c r="A13" s="1" t="s">
        <v>16</v>
      </c>
      <c r="B13" s="1"/>
      <c r="C13" s="1"/>
      <c r="D13" s="1"/>
      <c r="E13" s="1"/>
      <c r="F13" s="5">
        <v>202</v>
      </c>
      <c r="G13" s="7"/>
      <c r="H13" s="5">
        <v>204</v>
      </c>
    </row>
    <row r="14" spans="1:8" ht="12.75">
      <c r="A14" s="1" t="s">
        <v>83</v>
      </c>
      <c r="B14" s="1"/>
      <c r="C14" s="1"/>
      <c r="D14" s="1"/>
      <c r="E14" s="1"/>
      <c r="F14" s="5">
        <v>128</v>
      </c>
      <c r="G14" s="7"/>
      <c r="H14" s="5">
        <v>128</v>
      </c>
    </row>
    <row r="15" spans="1:8" ht="12.75">
      <c r="A15" s="1" t="s">
        <v>17</v>
      </c>
      <c r="B15" s="1"/>
      <c r="C15" s="1"/>
      <c r="D15" s="1"/>
      <c r="E15" s="1"/>
      <c r="F15" s="5">
        <v>552</v>
      </c>
      <c r="G15" s="7"/>
      <c r="H15" s="5">
        <v>552</v>
      </c>
    </row>
    <row r="16" spans="1:8" ht="12.75">
      <c r="A16" s="1"/>
      <c r="B16" s="1"/>
      <c r="C16" s="1"/>
      <c r="D16" s="1"/>
      <c r="E16" s="1"/>
      <c r="F16" s="13">
        <f>SUM(F12:F15)</f>
        <v>22013</v>
      </c>
      <c r="G16" s="10"/>
      <c r="H16" s="13">
        <f>SUM(H12:H15)</f>
        <v>22152</v>
      </c>
    </row>
    <row r="17" spans="1:8" ht="12.75">
      <c r="A17" s="1"/>
      <c r="B17" s="1"/>
      <c r="C17" s="1"/>
      <c r="D17" s="1"/>
      <c r="E17" s="1"/>
      <c r="F17" s="7"/>
      <c r="G17" s="10"/>
      <c r="H17" s="7"/>
    </row>
    <row r="18" spans="1:8" ht="12.75">
      <c r="A18" s="2" t="s">
        <v>99</v>
      </c>
      <c r="B18" s="1"/>
      <c r="C18" s="1"/>
      <c r="D18" s="1"/>
      <c r="E18" s="1"/>
      <c r="F18" s="7"/>
      <c r="G18" s="10"/>
      <c r="H18" s="7"/>
    </row>
    <row r="19" spans="1:8" ht="12.75">
      <c r="A19" s="1" t="s">
        <v>8</v>
      </c>
      <c r="B19" s="1"/>
      <c r="D19" s="1"/>
      <c r="E19" s="1"/>
      <c r="F19" s="12">
        <v>40073</v>
      </c>
      <c r="G19" s="10"/>
      <c r="H19" s="12">
        <v>38068</v>
      </c>
    </row>
    <row r="20" spans="1:8" ht="12.75">
      <c r="A20" s="1" t="s">
        <v>285</v>
      </c>
      <c r="B20" s="1"/>
      <c r="D20" s="1"/>
      <c r="E20" s="1"/>
      <c r="F20" s="5">
        <v>12163</v>
      </c>
      <c r="G20" s="10" t="s">
        <v>2</v>
      </c>
      <c r="H20" s="5">
        <v>13010</v>
      </c>
    </row>
    <row r="21" spans="1:8" ht="12.75">
      <c r="A21" s="1" t="s">
        <v>276</v>
      </c>
      <c r="B21" s="1"/>
      <c r="D21" s="1"/>
      <c r="E21" s="1"/>
      <c r="F21" s="5">
        <v>37</v>
      </c>
      <c r="G21" s="10"/>
      <c r="H21" s="5">
        <v>60</v>
      </c>
    </row>
    <row r="22" spans="1:8" ht="12.75">
      <c r="A22" s="1" t="s">
        <v>254</v>
      </c>
      <c r="B22" s="1"/>
      <c r="D22" s="1"/>
      <c r="E22" s="1"/>
      <c r="F22" s="6">
        <v>5522</v>
      </c>
      <c r="G22" s="10"/>
      <c r="H22" s="6">
        <v>6848</v>
      </c>
    </row>
    <row r="23" spans="2:8" ht="12.75">
      <c r="B23" s="1"/>
      <c r="C23" s="1"/>
      <c r="D23" s="1"/>
      <c r="E23" s="1"/>
      <c r="F23" s="13">
        <f>SUM(F19:F22)</f>
        <v>57795</v>
      </c>
      <c r="G23" s="10"/>
      <c r="H23" s="13">
        <f>SUM(H19:H22)</f>
        <v>57986</v>
      </c>
    </row>
    <row r="24" spans="2:8" ht="12.75">
      <c r="B24" s="1"/>
      <c r="C24" s="1"/>
      <c r="D24" s="1"/>
      <c r="E24" s="1"/>
      <c r="F24" s="10"/>
      <c r="G24" s="10"/>
      <c r="H24" s="10"/>
    </row>
    <row r="25" spans="1:8" ht="12.75">
      <c r="A25" s="1" t="s">
        <v>248</v>
      </c>
      <c r="B25" s="1"/>
      <c r="C25" s="1"/>
      <c r="D25" s="1"/>
      <c r="E25" s="1"/>
      <c r="F25" s="7">
        <v>3242</v>
      </c>
      <c r="G25" s="10"/>
      <c r="H25" s="7">
        <v>3186</v>
      </c>
    </row>
    <row r="26" spans="1:8" ht="12.75">
      <c r="A26" s="1"/>
      <c r="B26" s="1"/>
      <c r="C26" s="1"/>
      <c r="D26" s="1"/>
      <c r="E26" s="1"/>
      <c r="F26" s="15"/>
      <c r="G26" s="10"/>
      <c r="H26" s="15"/>
    </row>
    <row r="27" spans="1:8" ht="13.5" thickBot="1">
      <c r="A27" s="2" t="s">
        <v>106</v>
      </c>
      <c r="B27" s="1"/>
      <c r="C27" s="1"/>
      <c r="D27" s="1"/>
      <c r="E27" s="1"/>
      <c r="F27" s="38">
        <f>+F23+F16+F25</f>
        <v>83050</v>
      </c>
      <c r="G27" s="10"/>
      <c r="H27" s="38">
        <f>+H23+H16+H25</f>
        <v>83324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2" t="s">
        <v>94</v>
      </c>
      <c r="B30" s="1"/>
      <c r="C30" s="1"/>
      <c r="D30" s="1"/>
      <c r="E30" s="1"/>
      <c r="F30" s="7"/>
      <c r="G30" s="10"/>
      <c r="H30" s="7"/>
    </row>
    <row r="31" spans="1:8" ht="12.75">
      <c r="A31" s="2" t="s">
        <v>95</v>
      </c>
      <c r="B31" s="1"/>
      <c r="C31" s="1"/>
      <c r="D31" s="1"/>
      <c r="E31" s="1"/>
      <c r="F31" s="7"/>
      <c r="G31" s="10"/>
      <c r="H31" s="7"/>
    </row>
    <row r="32" spans="1:8" ht="12.75">
      <c r="A32" s="1" t="s">
        <v>96</v>
      </c>
      <c r="B32" s="1"/>
      <c r="C32" s="1"/>
      <c r="D32" s="1"/>
      <c r="E32" s="1"/>
      <c r="F32" s="12">
        <v>95927</v>
      </c>
      <c r="G32" s="10"/>
      <c r="H32" s="12">
        <v>95927</v>
      </c>
    </row>
    <row r="33" spans="1:8" ht="12.75">
      <c r="A33" s="1" t="s">
        <v>136</v>
      </c>
      <c r="B33" s="1"/>
      <c r="C33" s="1"/>
      <c r="D33" s="1"/>
      <c r="E33" s="1"/>
      <c r="F33" s="5">
        <v>16250</v>
      </c>
      <c r="G33" s="10"/>
      <c r="H33" s="5">
        <v>16250</v>
      </c>
    </row>
    <row r="34" spans="1:8" ht="12.75">
      <c r="A34" s="1" t="s">
        <v>281</v>
      </c>
      <c r="C34" s="1"/>
      <c r="D34" s="1"/>
      <c r="E34" s="1"/>
      <c r="F34" s="5">
        <v>-80400</v>
      </c>
      <c r="G34" s="10"/>
      <c r="H34" s="5">
        <v>-80326</v>
      </c>
    </row>
    <row r="35" spans="1:8" ht="12.75">
      <c r="A35" s="1"/>
      <c r="C35" s="1"/>
      <c r="D35" s="1"/>
      <c r="E35" s="1"/>
      <c r="F35" s="12">
        <f>SUM(F32:F34)</f>
        <v>31777</v>
      </c>
      <c r="G35" s="10"/>
      <c r="H35" s="12">
        <f>SUM(H32:H34)</f>
        <v>31851</v>
      </c>
    </row>
    <row r="36" spans="1:8" ht="12.75">
      <c r="A36" s="1" t="s">
        <v>105</v>
      </c>
      <c r="B36" s="1"/>
      <c r="C36" s="1"/>
      <c r="D36" s="1"/>
      <c r="E36" s="1"/>
      <c r="F36" s="6">
        <v>8162</v>
      </c>
      <c r="G36" s="10"/>
      <c r="H36" s="6">
        <v>8217</v>
      </c>
    </row>
    <row r="37" spans="1:8" ht="12.75">
      <c r="A37" s="1" t="s">
        <v>104</v>
      </c>
      <c r="B37" s="1"/>
      <c r="C37" s="1"/>
      <c r="D37" s="1"/>
      <c r="E37" s="1"/>
      <c r="F37" s="13">
        <f>+F35+F36</f>
        <v>39939</v>
      </c>
      <c r="G37" s="10"/>
      <c r="H37" s="13">
        <f>+H35+H36</f>
        <v>40068</v>
      </c>
    </row>
    <row r="38" spans="1:8" ht="12.75">
      <c r="A38" s="1"/>
      <c r="B38" s="1"/>
      <c r="C38" s="1"/>
      <c r="D38" s="1"/>
      <c r="E38" s="1"/>
      <c r="F38" s="7"/>
      <c r="G38" s="10"/>
      <c r="H38" s="7"/>
    </row>
    <row r="39" spans="1:8" ht="12.75">
      <c r="A39" s="2" t="s">
        <v>98</v>
      </c>
      <c r="B39" s="1"/>
      <c r="C39" s="1"/>
      <c r="D39" s="1"/>
      <c r="E39" s="1"/>
      <c r="F39" s="7"/>
      <c r="G39" s="10"/>
      <c r="H39" s="7"/>
    </row>
    <row r="40" spans="1:8" ht="12.75">
      <c r="A40" s="1" t="s">
        <v>101</v>
      </c>
      <c r="B40" s="1"/>
      <c r="C40" s="1"/>
      <c r="D40" s="1"/>
      <c r="E40" s="1"/>
      <c r="F40" s="12">
        <v>1119</v>
      </c>
      <c r="G40" s="10"/>
      <c r="H40" s="12">
        <v>1229</v>
      </c>
    </row>
    <row r="41" spans="1:8" ht="12.75">
      <c r="A41" s="1" t="s">
        <v>282</v>
      </c>
      <c r="B41" s="1"/>
      <c r="C41" s="1"/>
      <c r="D41" s="1"/>
      <c r="E41" s="1"/>
      <c r="F41" s="6">
        <v>3082</v>
      </c>
      <c r="G41" s="10"/>
      <c r="H41" s="6">
        <v>3103</v>
      </c>
    </row>
    <row r="42" spans="1:8" ht="12.75">
      <c r="A42" s="1"/>
      <c r="B42" s="1"/>
      <c r="C42" s="1"/>
      <c r="D42" s="1"/>
      <c r="E42" s="1"/>
      <c r="F42" s="13">
        <f>SUM(F40:F41)</f>
        <v>4201</v>
      </c>
      <c r="G42" s="10"/>
      <c r="H42" s="13">
        <f>SUM(H40:H41)</f>
        <v>4332</v>
      </c>
    </row>
    <row r="43" spans="1:8" ht="12.75">
      <c r="A43" s="1"/>
      <c r="B43" s="1"/>
      <c r="C43" s="1"/>
      <c r="D43" s="1"/>
      <c r="E43" s="1"/>
      <c r="F43" s="7"/>
      <c r="G43" s="10"/>
      <c r="H43" s="7"/>
    </row>
    <row r="44" spans="1:8" ht="12.75">
      <c r="A44" s="2" t="s">
        <v>97</v>
      </c>
      <c r="B44" s="1"/>
      <c r="C44" s="1"/>
      <c r="D44" s="1"/>
      <c r="E44" s="1"/>
      <c r="F44" s="7"/>
      <c r="G44" s="10"/>
      <c r="H44" s="7"/>
    </row>
    <row r="45" spans="1:8" ht="12.75">
      <c r="A45" s="1" t="s">
        <v>283</v>
      </c>
      <c r="C45" s="1"/>
      <c r="D45" s="1"/>
      <c r="E45" s="1"/>
      <c r="F45" s="12">
        <v>14934</v>
      </c>
      <c r="G45" s="10"/>
      <c r="H45" s="12">
        <v>15526</v>
      </c>
    </row>
    <row r="46" spans="1:8" ht="12.75">
      <c r="A46" s="1" t="s">
        <v>135</v>
      </c>
      <c r="C46" s="1"/>
      <c r="D46" s="1"/>
      <c r="E46" s="1"/>
      <c r="F46" s="5">
        <v>8756</v>
      </c>
      <c r="G46" s="10"/>
      <c r="H46" s="5">
        <v>9756</v>
      </c>
    </row>
    <row r="47" spans="1:8" ht="12.75">
      <c r="A47" s="1" t="s">
        <v>102</v>
      </c>
      <c r="C47" s="1"/>
      <c r="D47" s="1"/>
      <c r="E47" s="1"/>
      <c r="F47" s="5">
        <v>2760</v>
      </c>
      <c r="G47" s="10"/>
      <c r="H47" s="5">
        <v>2135</v>
      </c>
    </row>
    <row r="48" spans="1:8" ht="12.75">
      <c r="A48" s="1" t="s">
        <v>277</v>
      </c>
      <c r="C48" s="1"/>
      <c r="D48" s="1"/>
      <c r="E48" s="1"/>
      <c r="F48" s="5">
        <v>11152</v>
      </c>
      <c r="G48" s="10"/>
      <c r="H48" s="5">
        <v>10254</v>
      </c>
    </row>
    <row r="49" spans="1:8" ht="12.75">
      <c r="A49" s="1" t="s">
        <v>23</v>
      </c>
      <c r="C49" s="1"/>
      <c r="D49" s="1"/>
      <c r="E49" s="1"/>
      <c r="F49" s="5">
        <v>529</v>
      </c>
      <c r="G49" s="10"/>
      <c r="H49" s="5">
        <v>503</v>
      </c>
    </row>
    <row r="50" spans="1:8" ht="12.75">
      <c r="A50" s="1"/>
      <c r="B50" s="1"/>
      <c r="C50" s="1"/>
      <c r="D50" s="1"/>
      <c r="E50" s="1"/>
      <c r="F50" s="13">
        <f>SUM(F45:F49)</f>
        <v>38131</v>
      </c>
      <c r="G50" s="10"/>
      <c r="H50" s="13">
        <f>SUM(H45:H49)</f>
        <v>38174</v>
      </c>
    </row>
    <row r="51" spans="1:8" ht="12.75">
      <c r="A51" s="1"/>
      <c r="B51" s="1"/>
      <c r="C51" s="1"/>
      <c r="D51" s="1"/>
      <c r="E51" s="1"/>
      <c r="F51" s="7"/>
      <c r="G51" s="10"/>
      <c r="H51" s="7"/>
    </row>
    <row r="52" spans="1:8" ht="12.75">
      <c r="A52" s="1" t="s">
        <v>247</v>
      </c>
      <c r="B52" s="1"/>
      <c r="C52" s="1"/>
      <c r="D52" s="1"/>
      <c r="E52" s="1"/>
      <c r="F52" s="7">
        <v>779</v>
      </c>
      <c r="G52" s="10"/>
      <c r="H52" s="7">
        <v>750</v>
      </c>
    </row>
    <row r="53" spans="1:8" ht="12.75">
      <c r="A53" s="1"/>
      <c r="B53" s="1"/>
      <c r="C53" s="1"/>
      <c r="D53" s="1"/>
      <c r="E53" s="1"/>
      <c r="F53" s="15"/>
      <c r="G53" s="10"/>
      <c r="H53" s="15"/>
    </row>
    <row r="54" spans="1:8" ht="13.5" thickBot="1">
      <c r="A54" s="2" t="s">
        <v>103</v>
      </c>
      <c r="B54" s="1"/>
      <c r="C54" s="1"/>
      <c r="D54" s="1"/>
      <c r="E54" s="1"/>
      <c r="F54" s="38">
        <f>+F37+F42+F50+F52</f>
        <v>83050</v>
      </c>
      <c r="G54" s="40"/>
      <c r="H54" s="38">
        <f>+H37+H42+H50+H52</f>
        <v>83324</v>
      </c>
    </row>
    <row r="55" spans="1:8" ht="12.75">
      <c r="A55" s="1"/>
      <c r="B55" s="1"/>
      <c r="C55" s="1"/>
      <c r="D55" s="1"/>
      <c r="E55" s="1"/>
      <c r="F55" s="7"/>
      <c r="G55" s="10"/>
      <c r="H55" s="7"/>
    </row>
    <row r="56" spans="1:8" ht="13.5" thickBot="1">
      <c r="A56" s="1" t="s">
        <v>117</v>
      </c>
      <c r="B56" s="1"/>
      <c r="C56" s="1"/>
      <c r="D56" s="1"/>
      <c r="E56" s="1"/>
      <c r="F56" s="39">
        <f>+F35/F32</f>
        <v>0.33126231405130985</v>
      </c>
      <c r="G56" s="14"/>
      <c r="H56" s="39">
        <f>+H35/H32</f>
        <v>0.3320337339852179</v>
      </c>
    </row>
    <row r="57" spans="1:8" ht="12.75">
      <c r="A57" s="1"/>
      <c r="B57" s="1"/>
      <c r="C57" s="1"/>
      <c r="D57" s="1"/>
      <c r="E57" s="1"/>
      <c r="F57" s="1"/>
      <c r="G57" s="11"/>
      <c r="H57" s="1"/>
    </row>
    <row r="58" spans="1:8" ht="12.75">
      <c r="A58" s="1" t="s">
        <v>286</v>
      </c>
      <c r="B58" s="1"/>
      <c r="C58" s="1"/>
      <c r="D58" s="1"/>
      <c r="G58" s="1"/>
      <c r="H58" s="1"/>
    </row>
    <row r="59" spans="1:8" ht="12.75">
      <c r="A59" s="1" t="s">
        <v>287</v>
      </c>
      <c r="B59" s="1"/>
      <c r="C59" s="1"/>
      <c r="D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1"/>
      <c r="H60" s="1"/>
    </row>
    <row r="61" spans="1:8" ht="12.75">
      <c r="A61" s="1"/>
      <c r="B61" s="1"/>
      <c r="C61" s="1"/>
      <c r="D61" s="1"/>
      <c r="E61" s="1"/>
      <c r="F61" s="1"/>
      <c r="G61" s="11"/>
      <c r="H61" s="1"/>
    </row>
    <row r="62" spans="1:9" ht="12.75">
      <c r="A62" s="1"/>
      <c r="B62" s="1"/>
      <c r="C62" s="1"/>
      <c r="D62" s="1"/>
      <c r="E62" s="1"/>
      <c r="F62" s="1"/>
      <c r="G62" s="11"/>
      <c r="H62" s="7"/>
      <c r="I62" s="1"/>
    </row>
    <row r="63" spans="1:9" ht="12.75">
      <c r="A63" s="1"/>
      <c r="B63" s="1"/>
      <c r="C63" s="1"/>
      <c r="D63" s="1"/>
      <c r="E63" s="1"/>
      <c r="F63" s="1"/>
      <c r="G63" s="11"/>
      <c r="H63" s="7"/>
      <c r="I63" s="1"/>
    </row>
    <row r="64" spans="1:8" ht="12.75">
      <c r="A64" s="1"/>
      <c r="B64" s="1"/>
      <c r="C64" s="1"/>
      <c r="D64" s="1"/>
      <c r="E64" s="1"/>
      <c r="F64" s="1"/>
      <c r="G64" s="11"/>
      <c r="H64" s="7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6:8" ht="12.75"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7"/>
  <sheetViews>
    <sheetView zoomScalePageLayoutView="0" workbookViewId="0" topLeftCell="A1">
      <selection activeCell="I10" sqref="I10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8515625" style="0" customWidth="1"/>
    <col min="7" max="7" width="10.140625" style="0" customWidth="1"/>
    <col min="8" max="8" width="11.57421875" style="0" customWidth="1"/>
    <col min="9" max="9" width="9.57421875" style="0" customWidth="1"/>
    <col min="10" max="10" width="9.421875" style="0" bestFit="1" customWidth="1"/>
  </cols>
  <sheetData>
    <row r="1" ht="12.75">
      <c r="A1" s="2" t="s">
        <v>6</v>
      </c>
    </row>
    <row r="2" ht="12.75">
      <c r="A2" s="2" t="s">
        <v>11</v>
      </c>
    </row>
    <row r="3" ht="12.75">
      <c r="A3" s="2" t="s">
        <v>280</v>
      </c>
    </row>
    <row r="4" spans="1:7" ht="12.75">
      <c r="A4" s="2" t="s">
        <v>5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 t="s">
        <v>271</v>
      </c>
      <c r="F5" s="1"/>
      <c r="G5" s="1"/>
    </row>
    <row r="6" spans="1:12" ht="12.75">
      <c r="A6" s="1"/>
      <c r="B6" s="1"/>
      <c r="C6" s="1"/>
      <c r="D6" s="1"/>
      <c r="E6" s="17" t="s">
        <v>12</v>
      </c>
      <c r="F6" s="17" t="s">
        <v>12</v>
      </c>
      <c r="G6" s="17" t="s">
        <v>230</v>
      </c>
      <c r="H6" s="17" t="s">
        <v>13</v>
      </c>
      <c r="I6" s="17" t="s">
        <v>107</v>
      </c>
      <c r="J6" s="17" t="s">
        <v>109</v>
      </c>
      <c r="K6" s="1"/>
      <c r="L6" s="1"/>
    </row>
    <row r="7" spans="1:12" ht="12.75">
      <c r="A7" s="1"/>
      <c r="B7" s="1"/>
      <c r="C7" s="1"/>
      <c r="D7" s="1"/>
      <c r="E7" s="18" t="s">
        <v>14</v>
      </c>
      <c r="F7" s="18" t="s">
        <v>229</v>
      </c>
      <c r="G7" s="18" t="s">
        <v>228</v>
      </c>
      <c r="H7" s="18" t="s">
        <v>15</v>
      </c>
      <c r="I7" s="18" t="s">
        <v>108</v>
      </c>
      <c r="J7" s="18" t="s">
        <v>110</v>
      </c>
      <c r="K7" s="1"/>
      <c r="L7" s="1"/>
    </row>
    <row r="8" spans="1:12" ht="12.75">
      <c r="A8" s="1"/>
      <c r="B8" s="1"/>
      <c r="C8" s="1"/>
      <c r="D8" s="1"/>
      <c r="E8" s="60"/>
      <c r="F8" s="60"/>
      <c r="G8" s="60"/>
      <c r="H8" s="60"/>
      <c r="I8" s="60"/>
      <c r="J8" s="60"/>
      <c r="K8" s="1"/>
      <c r="L8" s="1"/>
    </row>
    <row r="9" spans="1:12" ht="12.75">
      <c r="A9" s="1" t="s">
        <v>278</v>
      </c>
      <c r="B9" s="1"/>
      <c r="C9" s="1"/>
      <c r="D9" s="1"/>
      <c r="E9" s="7">
        <v>95927</v>
      </c>
      <c r="F9" s="7">
        <v>7737</v>
      </c>
      <c r="G9" s="7">
        <v>8513</v>
      </c>
      <c r="H9" s="7">
        <v>-80326</v>
      </c>
      <c r="I9" s="7">
        <v>8217</v>
      </c>
      <c r="J9" s="7">
        <f>SUM(E9:I9)</f>
        <v>40068</v>
      </c>
      <c r="K9" s="1"/>
      <c r="L9" s="1"/>
    </row>
    <row r="10" spans="1:12" ht="12.75">
      <c r="A10" s="1"/>
      <c r="B10" s="1"/>
      <c r="C10" s="1"/>
      <c r="D10" s="1"/>
      <c r="E10" s="7"/>
      <c r="F10" s="7"/>
      <c r="G10" s="7"/>
      <c r="H10" s="7"/>
      <c r="I10" s="7"/>
      <c r="J10" s="7"/>
      <c r="K10" s="1"/>
      <c r="L10" s="1"/>
    </row>
    <row r="11" spans="1:12" ht="12.75">
      <c r="A11" s="1" t="s">
        <v>133</v>
      </c>
      <c r="B11" s="1"/>
      <c r="C11" s="1"/>
      <c r="D11" s="1"/>
      <c r="E11" s="8">
        <v>0</v>
      </c>
      <c r="F11" s="8">
        <v>0</v>
      </c>
      <c r="G11" s="8">
        <v>0</v>
      </c>
      <c r="H11" s="8">
        <v>-74</v>
      </c>
      <c r="I11" s="8">
        <v>-55</v>
      </c>
      <c r="J11" s="8">
        <f>+H11+I11</f>
        <v>-129</v>
      </c>
      <c r="K11" s="1"/>
      <c r="L11" s="1"/>
    </row>
    <row r="12" spans="1:12" ht="12.75">
      <c r="A12" s="1"/>
      <c r="B12" s="1"/>
      <c r="C12" s="1"/>
      <c r="D12" s="1"/>
      <c r="E12" s="7"/>
      <c r="F12" s="7"/>
      <c r="G12" s="7"/>
      <c r="H12" s="7"/>
      <c r="I12" s="7"/>
      <c r="J12" s="7"/>
      <c r="K12" s="1"/>
      <c r="L12" s="1"/>
    </row>
    <row r="13" spans="1:12" ht="13.5" thickBot="1">
      <c r="A13" s="1" t="s">
        <v>279</v>
      </c>
      <c r="B13" s="1"/>
      <c r="C13" s="1"/>
      <c r="D13" s="1"/>
      <c r="E13" s="9">
        <f aca="true" t="shared" si="0" ref="E13:J13">SUM(E9:E11)</f>
        <v>95927</v>
      </c>
      <c r="F13" s="9">
        <f t="shared" si="0"/>
        <v>7737</v>
      </c>
      <c r="G13" s="9">
        <f t="shared" si="0"/>
        <v>8513</v>
      </c>
      <c r="H13" s="9">
        <f t="shared" si="0"/>
        <v>-80400</v>
      </c>
      <c r="I13" s="9">
        <f t="shared" si="0"/>
        <v>8162</v>
      </c>
      <c r="J13" s="9">
        <f t="shared" si="0"/>
        <v>39939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255</v>
      </c>
      <c r="B16" s="1"/>
      <c r="C16" s="1"/>
      <c r="D16" s="1"/>
      <c r="E16" s="7">
        <v>95927</v>
      </c>
      <c r="F16" s="7">
        <v>7737</v>
      </c>
      <c r="G16" s="7">
        <v>8513</v>
      </c>
      <c r="H16" s="7">
        <v>-78347</v>
      </c>
      <c r="I16" s="7">
        <v>8524</v>
      </c>
      <c r="J16" s="7">
        <f>SUM(E16:I16)</f>
        <v>42354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133</v>
      </c>
      <c r="B18" s="1"/>
      <c r="C18" s="1"/>
      <c r="D18" s="1"/>
      <c r="E18" s="8">
        <v>0</v>
      </c>
      <c r="F18" s="8">
        <v>0</v>
      </c>
      <c r="G18" s="8">
        <v>0</v>
      </c>
      <c r="H18" s="8">
        <v>-161</v>
      </c>
      <c r="I18" s="8">
        <v>-33</v>
      </c>
      <c r="J18" s="8">
        <f>+H18+I18</f>
        <v>-194</v>
      </c>
      <c r="K18" s="1"/>
      <c r="L18" s="1"/>
    </row>
    <row r="19" spans="1:12" ht="12.75">
      <c r="A19" s="1"/>
      <c r="B19" s="1"/>
      <c r="C19" s="1"/>
      <c r="D19" s="1"/>
      <c r="E19" s="7"/>
      <c r="F19" s="7"/>
      <c r="G19" s="7"/>
      <c r="H19" s="7"/>
      <c r="I19" s="7"/>
      <c r="J19" s="7"/>
      <c r="K19" s="1"/>
      <c r="L19" s="1"/>
    </row>
    <row r="20" spans="1:12" ht="13.5" thickBot="1">
      <c r="A20" s="1" t="s">
        <v>240</v>
      </c>
      <c r="B20" s="1"/>
      <c r="C20" s="1"/>
      <c r="D20" s="1"/>
      <c r="E20" s="9">
        <f aca="true" t="shared" si="1" ref="E20:J20">SUM(E16:E18)</f>
        <v>95927</v>
      </c>
      <c r="F20" s="9">
        <f t="shared" si="1"/>
        <v>7737</v>
      </c>
      <c r="G20" s="9">
        <f t="shared" si="1"/>
        <v>8513</v>
      </c>
      <c r="H20" s="9">
        <f t="shared" si="1"/>
        <v>-78508</v>
      </c>
      <c r="I20" s="9">
        <f t="shared" si="1"/>
        <v>8491</v>
      </c>
      <c r="J20" s="9">
        <f t="shared" si="1"/>
        <v>42160</v>
      </c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9" ht="12.75">
      <c r="A23" s="1"/>
      <c r="B23" s="1"/>
      <c r="C23" s="1"/>
      <c r="D23" s="1"/>
      <c r="E23" s="1"/>
      <c r="F23" s="1"/>
      <c r="G23" s="1"/>
      <c r="H23" s="7"/>
      <c r="I23" s="7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286</v>
      </c>
      <c r="B25" s="1"/>
      <c r="C25" s="1"/>
      <c r="D25" s="1"/>
      <c r="G25" s="1"/>
      <c r="H25" s="1"/>
      <c r="K25" s="1"/>
      <c r="L25" s="1"/>
    </row>
    <row r="26" spans="1:12" ht="12.75">
      <c r="A26" s="1" t="s">
        <v>287</v>
      </c>
      <c r="B26" s="1"/>
      <c r="C26" s="1"/>
      <c r="D26" s="1"/>
      <c r="G26" s="1"/>
      <c r="H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</sheetData>
  <sheetProtection/>
  <printOptions/>
  <pageMargins left="0.37" right="0.33" top="1" bottom="0.6" header="0.5" footer="0.5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31">
      <selection activeCell="E43" sqref="E43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6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18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280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2</v>
      </c>
      <c r="H6" s="30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4</v>
      </c>
      <c r="H7" s="30"/>
      <c r="I7" s="3" t="s">
        <v>288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211</v>
      </c>
      <c r="H8" s="30"/>
      <c r="I8" s="3" t="s">
        <v>289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273</v>
      </c>
      <c r="I9" s="16" t="s">
        <v>275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5</v>
      </c>
      <c r="H10" s="30"/>
      <c r="I10" s="3" t="s">
        <v>5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192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227</v>
      </c>
      <c r="B13" s="1"/>
      <c r="C13" s="1"/>
      <c r="D13" s="1"/>
      <c r="E13" s="1"/>
      <c r="G13" s="12">
        <v>-150</v>
      </c>
      <c r="H13" s="10"/>
      <c r="I13" s="12">
        <v>-2351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193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194</v>
      </c>
      <c r="B16" s="1"/>
      <c r="C16" s="1"/>
      <c r="D16" s="1"/>
      <c r="E16" s="1"/>
      <c r="G16" s="5">
        <v>465</v>
      </c>
      <c r="H16" s="10"/>
      <c r="I16" s="5">
        <f>1718+6</f>
        <v>1724</v>
      </c>
      <c r="J16" s="1"/>
      <c r="K16" s="1"/>
      <c r="L16" s="1"/>
      <c r="M16" s="1"/>
      <c r="N16" s="1"/>
      <c r="O16" s="1"/>
    </row>
    <row r="17" spans="1:15" ht="12.75">
      <c r="A17" s="1" t="s">
        <v>145</v>
      </c>
      <c r="B17" s="1"/>
      <c r="C17" s="1"/>
      <c r="D17" s="1"/>
      <c r="E17" s="1"/>
      <c r="G17" s="5">
        <v>196</v>
      </c>
      <c r="H17" s="10"/>
      <c r="I17" s="5">
        <v>1925</v>
      </c>
      <c r="J17" s="1"/>
      <c r="K17" s="1"/>
      <c r="L17" s="1"/>
      <c r="M17" s="1"/>
      <c r="N17" s="1"/>
      <c r="O17" s="1"/>
    </row>
    <row r="18" spans="1:15" ht="12.75">
      <c r="A18" s="1" t="s">
        <v>294</v>
      </c>
      <c r="B18" s="1"/>
      <c r="C18" s="1"/>
      <c r="D18" s="1"/>
      <c r="E18" s="1"/>
      <c r="G18" s="5">
        <v>0</v>
      </c>
      <c r="H18" s="10"/>
      <c r="I18" s="5">
        <v>139</v>
      </c>
      <c r="J18" s="1"/>
      <c r="K18" s="1"/>
      <c r="L18" s="1"/>
      <c r="M18" s="1"/>
      <c r="N18" s="1"/>
      <c r="O18" s="1"/>
    </row>
    <row r="19" spans="1:15" ht="12.75">
      <c r="A19" s="1" t="s">
        <v>202</v>
      </c>
      <c r="B19" s="1"/>
      <c r="C19" s="1"/>
      <c r="D19" s="1"/>
      <c r="E19" s="1"/>
      <c r="G19" s="5">
        <v>0</v>
      </c>
      <c r="H19" s="10"/>
      <c r="I19" s="5">
        <v>10</v>
      </c>
      <c r="J19" s="1"/>
      <c r="K19" s="1"/>
      <c r="L19" s="1"/>
      <c r="M19" s="1"/>
      <c r="N19" s="1"/>
      <c r="O19" s="1"/>
    </row>
    <row r="20" spans="1:15" ht="12.75">
      <c r="A20" s="1" t="s">
        <v>293</v>
      </c>
      <c r="B20" s="1"/>
      <c r="C20" s="1"/>
      <c r="D20" s="1"/>
      <c r="E20" s="1"/>
      <c r="G20" s="5">
        <v>0</v>
      </c>
      <c r="H20" s="10"/>
      <c r="I20" s="5">
        <v>13</v>
      </c>
      <c r="J20" s="1"/>
      <c r="K20" s="1"/>
      <c r="L20" s="1"/>
      <c r="M20" s="1"/>
      <c r="N20" s="1"/>
      <c r="O20" s="1"/>
    </row>
    <row r="21" spans="1:15" ht="12.75">
      <c r="A21" s="1" t="s">
        <v>292</v>
      </c>
      <c r="B21" s="1"/>
      <c r="C21" s="1"/>
      <c r="D21" s="1"/>
      <c r="E21" s="1"/>
      <c r="G21" s="5">
        <v>0</v>
      </c>
      <c r="H21" s="10"/>
      <c r="I21" s="5">
        <v>-30</v>
      </c>
      <c r="J21" s="1"/>
      <c r="K21" s="1"/>
      <c r="L21" s="1"/>
      <c r="M21" s="1"/>
      <c r="N21" s="1"/>
      <c r="O21" s="1"/>
    </row>
    <row r="22" spans="1:15" ht="12.75">
      <c r="A22" s="1" t="s">
        <v>295</v>
      </c>
      <c r="B22" s="1"/>
      <c r="C22" s="1"/>
      <c r="D22" s="1"/>
      <c r="E22" s="1"/>
      <c r="G22" s="5">
        <v>0</v>
      </c>
      <c r="H22" s="10"/>
      <c r="I22" s="5">
        <v>-621</v>
      </c>
      <c r="J22" s="1"/>
      <c r="K22" s="1"/>
      <c r="L22" s="1"/>
      <c r="M22" s="1"/>
      <c r="N22" s="1"/>
      <c r="O22" s="1"/>
    </row>
    <row r="23" spans="1:15" ht="12.75">
      <c r="A23" s="1" t="s">
        <v>296</v>
      </c>
      <c r="B23" s="1"/>
      <c r="C23" s="1"/>
      <c r="D23" s="1"/>
      <c r="E23" s="1"/>
      <c r="G23" s="5">
        <v>0</v>
      </c>
      <c r="H23" s="10"/>
      <c r="I23" s="5">
        <v>2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5">
        <v>0</v>
      </c>
      <c r="H24" s="10"/>
      <c r="I24" s="5"/>
      <c r="J24" s="1"/>
      <c r="K24" s="1"/>
      <c r="L24" s="1"/>
      <c r="M24" s="1"/>
      <c r="N24" s="1"/>
      <c r="O24" s="1"/>
    </row>
    <row r="25" spans="1:15" ht="12.75">
      <c r="A25" s="1" t="s">
        <v>290</v>
      </c>
      <c r="B25" s="1"/>
      <c r="C25" s="1"/>
      <c r="D25" s="1"/>
      <c r="E25" s="1"/>
      <c r="G25" s="5">
        <v>0</v>
      </c>
      <c r="H25" s="10"/>
      <c r="I25" s="5">
        <v>-865</v>
      </c>
      <c r="J25" s="1"/>
      <c r="K25" s="1"/>
      <c r="L25" s="1"/>
      <c r="M25" s="1"/>
      <c r="N25" s="1"/>
      <c r="O25" s="1"/>
    </row>
    <row r="26" spans="1:15" ht="12.75">
      <c r="A26" s="1" t="s">
        <v>195</v>
      </c>
      <c r="B26" s="1"/>
      <c r="C26" s="1"/>
      <c r="D26" s="1"/>
      <c r="E26" s="1"/>
      <c r="G26" s="5">
        <v>-27</v>
      </c>
      <c r="H26" s="10"/>
      <c r="I26" s="5">
        <v>-175</v>
      </c>
      <c r="J26" s="1"/>
      <c r="K26" s="1"/>
      <c r="L26" s="1"/>
      <c r="M26" s="1"/>
      <c r="N26" s="1"/>
      <c r="O26" s="1"/>
    </row>
    <row r="27" spans="1:15" ht="12.75">
      <c r="A27" s="1" t="s">
        <v>291</v>
      </c>
      <c r="B27" s="1"/>
      <c r="C27" s="1"/>
      <c r="D27" s="1"/>
      <c r="E27" s="1"/>
      <c r="G27" s="5">
        <v>-96</v>
      </c>
      <c r="H27" s="10"/>
      <c r="I27" s="5">
        <v>-87</v>
      </c>
      <c r="J27" s="1"/>
      <c r="K27" s="1"/>
      <c r="L27" s="1"/>
      <c r="M27" s="1"/>
      <c r="N27" s="1"/>
      <c r="O27" s="1"/>
    </row>
    <row r="28" spans="1:15" ht="12.75">
      <c r="A28" s="1" t="s">
        <v>256</v>
      </c>
      <c r="B28" s="1"/>
      <c r="C28" s="1"/>
      <c r="D28" s="1"/>
      <c r="E28" s="1"/>
      <c r="G28" s="5">
        <v>-18</v>
      </c>
      <c r="H28" s="10"/>
      <c r="I28" s="5">
        <v>-350</v>
      </c>
      <c r="J28" s="1"/>
      <c r="K28" s="1"/>
      <c r="L28" s="1"/>
      <c r="M28" s="1"/>
      <c r="N28" s="1"/>
      <c r="O28" s="1"/>
    </row>
    <row r="29" spans="1:15" ht="12.75">
      <c r="A29" s="1" t="s">
        <v>226</v>
      </c>
      <c r="B29" s="1"/>
      <c r="C29" s="1"/>
      <c r="D29" s="1"/>
      <c r="E29" s="1"/>
      <c r="G29" s="6">
        <v>0</v>
      </c>
      <c r="H29" s="8"/>
      <c r="I29" s="6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5"/>
      <c r="H30" s="10"/>
      <c r="I30" s="5"/>
      <c r="J30" s="1"/>
      <c r="K30" s="1"/>
      <c r="L30" s="1"/>
      <c r="M30" s="1"/>
      <c r="N30" s="1"/>
      <c r="O30" s="1"/>
    </row>
    <row r="31" spans="1:15" ht="12.75">
      <c r="A31" s="1" t="s">
        <v>196</v>
      </c>
      <c r="B31" s="1"/>
      <c r="C31" s="1"/>
      <c r="D31" s="1"/>
      <c r="E31" s="1"/>
      <c r="G31" s="5">
        <f>SUM(G13:G29)</f>
        <v>370</v>
      </c>
      <c r="H31" s="10"/>
      <c r="I31" s="5">
        <f>SUM(I13:I29)</f>
        <v>-666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197</v>
      </c>
      <c r="B33" s="1"/>
      <c r="C33" s="1"/>
      <c r="D33" s="1"/>
      <c r="E33" s="1"/>
      <c r="G33" s="5"/>
      <c r="H33" s="10"/>
      <c r="I33" s="5"/>
      <c r="J33" s="1"/>
      <c r="K33" s="1"/>
      <c r="L33" s="1"/>
      <c r="M33" s="1"/>
      <c r="N33" s="1"/>
      <c r="O33" s="1"/>
    </row>
    <row r="34" spans="1:15" ht="12.75">
      <c r="A34" s="1" t="s">
        <v>339</v>
      </c>
      <c r="B34" s="1"/>
      <c r="C34" s="1"/>
      <c r="D34" s="1"/>
      <c r="E34" s="1"/>
      <c r="G34" s="5">
        <v>565</v>
      </c>
      <c r="H34" s="10"/>
      <c r="I34" s="5">
        <v>1899</v>
      </c>
      <c r="J34" s="1"/>
      <c r="K34" s="1"/>
      <c r="L34" s="1"/>
      <c r="M34" s="1"/>
      <c r="N34" s="1"/>
      <c r="O34" s="1"/>
    </row>
    <row r="35" spans="1:15" ht="12.75">
      <c r="A35" s="1" t="s">
        <v>338</v>
      </c>
      <c r="B35" s="1"/>
      <c r="C35" s="1"/>
      <c r="D35" s="1"/>
      <c r="E35" s="1"/>
      <c r="G35" s="5">
        <v>-2049</v>
      </c>
      <c r="H35" s="10"/>
      <c r="I35" s="5">
        <v>-6305</v>
      </c>
      <c r="J35" s="1"/>
      <c r="K35" s="1"/>
      <c r="L35" s="1"/>
      <c r="M35" s="1"/>
      <c r="N35" s="1"/>
      <c r="O35" s="1"/>
    </row>
    <row r="36" spans="1:15" ht="12.75">
      <c r="A36" s="1" t="s">
        <v>340</v>
      </c>
      <c r="B36" s="1"/>
      <c r="C36" s="1"/>
      <c r="D36" s="1"/>
      <c r="E36" s="1"/>
      <c r="G36" s="5">
        <v>0</v>
      </c>
      <c r="H36" s="10" t="s">
        <v>2</v>
      </c>
      <c r="I36" s="5">
        <v>27830</v>
      </c>
      <c r="J36" s="1"/>
      <c r="K36" s="1"/>
      <c r="L36" s="1"/>
      <c r="M36" s="1"/>
      <c r="N36" s="1"/>
      <c r="O36" s="1"/>
    </row>
    <row r="37" spans="1:15" ht="12.75">
      <c r="A37" s="1" t="s">
        <v>341</v>
      </c>
      <c r="B37" s="1"/>
      <c r="C37" s="1"/>
      <c r="D37" s="1"/>
      <c r="E37" s="1"/>
      <c r="G37" s="5">
        <v>898</v>
      </c>
      <c r="H37" s="10"/>
      <c r="I37" s="5">
        <v>7103</v>
      </c>
      <c r="J37" s="1"/>
      <c r="K37" s="1"/>
      <c r="L37" s="1"/>
      <c r="M37" s="1"/>
      <c r="N37" s="1"/>
      <c r="O37" s="1"/>
    </row>
    <row r="38" spans="1:15" ht="12.75">
      <c r="A38" s="1" t="s">
        <v>342</v>
      </c>
      <c r="B38" s="1"/>
      <c r="C38" s="1"/>
      <c r="D38" s="1"/>
      <c r="E38" s="1"/>
      <c r="G38" s="6">
        <v>217</v>
      </c>
      <c r="H38" s="10"/>
      <c r="I38" s="6">
        <v>-1943</v>
      </c>
      <c r="J38" s="1"/>
      <c r="K38" s="1"/>
      <c r="L38" s="1"/>
      <c r="M38" s="1"/>
      <c r="N38" s="1"/>
      <c r="O38" s="1"/>
    </row>
    <row r="39" spans="1:15" ht="12.75">
      <c r="A39" s="1" t="s">
        <v>198</v>
      </c>
      <c r="B39" s="1"/>
      <c r="C39" s="1"/>
      <c r="D39" s="1"/>
      <c r="E39" s="1"/>
      <c r="G39" s="12">
        <f>SUM(G31:G38)</f>
        <v>1</v>
      </c>
      <c r="H39" s="10"/>
      <c r="I39" s="12">
        <f>SUM(I31:I38)</f>
        <v>27918</v>
      </c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G40" s="5"/>
      <c r="H40" s="10"/>
      <c r="I40" s="5"/>
      <c r="J40" s="1"/>
      <c r="K40" s="1"/>
      <c r="L40" s="1"/>
      <c r="M40" s="1"/>
      <c r="N40" s="1"/>
      <c r="O40" s="1"/>
    </row>
    <row r="41" spans="1:15" ht="12.75">
      <c r="A41" s="1" t="s">
        <v>205</v>
      </c>
      <c r="B41" s="1"/>
      <c r="C41" s="1"/>
      <c r="D41" s="1"/>
      <c r="E41" s="1"/>
      <c r="G41" s="5">
        <v>27</v>
      </c>
      <c r="H41" s="10"/>
      <c r="I41" s="5">
        <v>175</v>
      </c>
      <c r="J41" s="1"/>
      <c r="K41" s="1"/>
      <c r="L41" s="1"/>
      <c r="M41" s="1"/>
      <c r="N41" s="1"/>
      <c r="O41" s="1"/>
    </row>
    <row r="42" spans="1:15" ht="12.75">
      <c r="A42" s="1" t="s">
        <v>297</v>
      </c>
      <c r="B42" s="1"/>
      <c r="C42" s="1"/>
      <c r="D42" s="1"/>
      <c r="E42" s="1"/>
      <c r="G42" s="6">
        <v>-11</v>
      </c>
      <c r="H42" s="10"/>
      <c r="I42" s="6">
        <v>-467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5"/>
      <c r="H43" s="10"/>
      <c r="I43" s="5"/>
      <c r="J43" s="1"/>
      <c r="K43" s="1"/>
      <c r="L43" s="1"/>
      <c r="M43" s="1"/>
      <c r="N43" s="1"/>
      <c r="O43" s="1"/>
    </row>
    <row r="44" spans="1:15" ht="12.75">
      <c r="A44" s="1" t="s">
        <v>199</v>
      </c>
      <c r="B44" s="1"/>
      <c r="C44" s="1"/>
      <c r="D44" s="1"/>
      <c r="E44" s="1"/>
      <c r="G44" s="6">
        <f>SUM(G39:G42)</f>
        <v>17</v>
      </c>
      <c r="H44" s="10"/>
      <c r="I44" s="6">
        <f>SUM(I39:I42)</f>
        <v>27626</v>
      </c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G45" s="10"/>
      <c r="H45" s="10"/>
      <c r="I45" s="10"/>
      <c r="J45" s="1"/>
      <c r="K45" s="1"/>
      <c r="N45" s="1"/>
      <c r="O45" s="1"/>
    </row>
    <row r="46" spans="1:15" ht="12.75">
      <c r="A46" s="2" t="s">
        <v>200</v>
      </c>
      <c r="B46" s="1"/>
      <c r="C46" s="1"/>
      <c r="D46" s="1"/>
      <c r="E46" s="1"/>
      <c r="G46" s="10"/>
      <c r="H46" s="10"/>
      <c r="I46" s="10"/>
      <c r="J46" s="1"/>
      <c r="K46" s="1"/>
      <c r="L46" s="1"/>
      <c r="M46" s="1"/>
      <c r="N46" s="1"/>
      <c r="O46" s="1"/>
    </row>
    <row r="47" spans="1:15" ht="12.75">
      <c r="A47" s="1" t="s">
        <v>201</v>
      </c>
      <c r="B47" s="1"/>
      <c r="C47" s="1"/>
      <c r="D47" s="1"/>
      <c r="E47" s="1"/>
      <c r="G47" s="12">
        <v>-325</v>
      </c>
      <c r="H47" s="10"/>
      <c r="I47" s="12">
        <v>-1011</v>
      </c>
      <c r="J47" s="1"/>
      <c r="K47" s="1"/>
      <c r="L47" s="1"/>
      <c r="M47" s="1"/>
      <c r="N47" s="1"/>
      <c r="O47" s="1"/>
    </row>
    <row r="48" spans="1:15" ht="12.75">
      <c r="A48" s="1" t="s">
        <v>206</v>
      </c>
      <c r="B48" s="1"/>
      <c r="C48" s="1"/>
      <c r="D48" s="1"/>
      <c r="E48" s="1"/>
      <c r="G48" s="5">
        <v>96</v>
      </c>
      <c r="H48" s="10"/>
      <c r="I48" s="5">
        <v>91</v>
      </c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G49" s="12"/>
      <c r="H49" s="10"/>
      <c r="I49" s="12"/>
      <c r="J49" s="1"/>
      <c r="K49" s="1"/>
      <c r="L49" s="1"/>
      <c r="M49" s="1"/>
      <c r="N49" s="1"/>
      <c r="O49" s="1"/>
    </row>
    <row r="50" spans="1:15" ht="12.75">
      <c r="A50" s="1" t="s">
        <v>209</v>
      </c>
      <c r="B50" s="1"/>
      <c r="C50" s="1"/>
      <c r="D50" s="1"/>
      <c r="E50" s="1"/>
      <c r="G50" s="6">
        <f>SUM(G47:G49)</f>
        <v>-229</v>
      </c>
      <c r="H50" s="10"/>
      <c r="I50" s="6">
        <f>SUM(I47:I49)</f>
        <v>-920</v>
      </c>
      <c r="J50" s="1"/>
      <c r="K50" s="1"/>
      <c r="L50" s="1"/>
      <c r="M50" s="1"/>
      <c r="N50" s="1"/>
      <c r="O50" s="1"/>
    </row>
    <row r="51" spans="1:11" ht="12.75">
      <c r="A51" s="1"/>
      <c r="B51" s="1"/>
      <c r="C51" s="1"/>
      <c r="D51" s="1"/>
      <c r="E51" s="1"/>
      <c r="G51" s="10"/>
      <c r="H51" s="10"/>
      <c r="I51" s="10"/>
      <c r="J51" s="1"/>
      <c r="K51" s="1"/>
    </row>
    <row r="52" spans="1:11" ht="12.75">
      <c r="A52" s="2" t="s">
        <v>203</v>
      </c>
      <c r="B52" s="1"/>
      <c r="C52" s="1"/>
      <c r="D52" s="1"/>
      <c r="E52" s="1"/>
      <c r="G52" s="10"/>
      <c r="H52" s="10"/>
      <c r="I52" s="10"/>
      <c r="J52" s="1"/>
      <c r="K52" s="1"/>
    </row>
    <row r="53" spans="1:11" ht="12.75">
      <c r="A53" s="1" t="s">
        <v>204</v>
      </c>
      <c r="B53" s="1"/>
      <c r="C53" s="1"/>
      <c r="D53" s="1"/>
      <c r="E53" s="1"/>
      <c r="G53" s="12">
        <v>-642</v>
      </c>
      <c r="H53" s="10"/>
      <c r="I53" s="12">
        <f>-1861-64</f>
        <v>-1925</v>
      </c>
      <c r="J53" s="1"/>
      <c r="K53" s="1"/>
    </row>
    <row r="54" spans="1:11" ht="12.75">
      <c r="A54" s="1" t="s">
        <v>298</v>
      </c>
      <c r="B54" s="1"/>
      <c r="C54" s="1"/>
      <c r="D54" s="1"/>
      <c r="E54" s="1"/>
      <c r="G54" s="5">
        <v>-1000</v>
      </c>
      <c r="H54" s="10"/>
      <c r="I54" s="5">
        <v>-23391</v>
      </c>
      <c r="J54" s="1"/>
      <c r="K54" s="1"/>
    </row>
    <row r="55" spans="1:11" ht="12.75">
      <c r="A55" s="1" t="s">
        <v>207</v>
      </c>
      <c r="B55" s="1"/>
      <c r="C55" s="1"/>
      <c r="D55" s="1"/>
      <c r="E55" s="1"/>
      <c r="G55" s="5">
        <v>527</v>
      </c>
      <c r="H55" s="10"/>
      <c r="I55" s="5">
        <v>606</v>
      </c>
      <c r="J55" s="1"/>
      <c r="K55" s="1"/>
    </row>
    <row r="56" spans="1:11" ht="12.75">
      <c r="A56" s="1" t="s">
        <v>208</v>
      </c>
      <c r="B56" s="1"/>
      <c r="C56" s="1"/>
      <c r="D56" s="1"/>
      <c r="E56" s="1"/>
      <c r="G56" s="5">
        <v>-11</v>
      </c>
      <c r="H56" s="10"/>
      <c r="I56" s="5">
        <v>-33</v>
      </c>
      <c r="J56" s="1"/>
      <c r="K56" s="1"/>
    </row>
    <row r="57" spans="1:11" ht="12.75">
      <c r="A57" s="1"/>
      <c r="B57" s="1"/>
      <c r="C57" s="1"/>
      <c r="D57" s="1"/>
      <c r="E57" s="1"/>
      <c r="G57" s="12" t="s">
        <v>2</v>
      </c>
      <c r="H57" s="10"/>
      <c r="I57" s="12" t="s">
        <v>2</v>
      </c>
      <c r="J57" s="1"/>
      <c r="K57" s="1"/>
    </row>
    <row r="58" spans="1:11" ht="12.75">
      <c r="A58" s="1" t="s">
        <v>210</v>
      </c>
      <c r="B58" s="1"/>
      <c r="C58" s="1"/>
      <c r="D58" s="1"/>
      <c r="E58" s="1"/>
      <c r="G58" s="6">
        <f>SUM(G53:G57)</f>
        <v>-1126</v>
      </c>
      <c r="H58" s="10"/>
      <c r="I58" s="6">
        <f>SUM(I53:I57)</f>
        <v>-24743</v>
      </c>
      <c r="J58" s="1"/>
      <c r="K58" s="1"/>
    </row>
    <row r="59" spans="1:11" ht="12.75">
      <c r="A59" s="1"/>
      <c r="B59" s="1"/>
      <c r="C59" s="1"/>
      <c r="D59" s="1"/>
      <c r="E59" s="1"/>
      <c r="G59" s="10"/>
      <c r="H59" s="10"/>
      <c r="I59" s="10"/>
      <c r="J59" s="1"/>
      <c r="K59" s="1"/>
    </row>
    <row r="60" spans="1:11" ht="12.75">
      <c r="A60" s="1" t="s">
        <v>122</v>
      </c>
      <c r="B60" s="1"/>
      <c r="C60" s="1"/>
      <c r="D60" s="1"/>
      <c r="E60" s="1"/>
      <c r="G60" s="10">
        <f>+G44+G50+G58</f>
        <v>-1338</v>
      </c>
      <c r="H60" s="10"/>
      <c r="I60" s="10">
        <f>+I44+I50+I58</f>
        <v>1963</v>
      </c>
      <c r="J60" s="1"/>
      <c r="K60" s="1"/>
    </row>
    <row r="61" spans="1:11" ht="12.75">
      <c r="A61" s="1"/>
      <c r="B61" s="1"/>
      <c r="C61" s="1"/>
      <c r="D61" s="1"/>
      <c r="E61" s="1"/>
      <c r="G61" s="10"/>
      <c r="H61" s="10"/>
      <c r="I61" s="10"/>
      <c r="J61" s="1"/>
      <c r="K61" s="1"/>
    </row>
    <row r="62" spans="1:11" ht="12.75">
      <c r="A62" s="1" t="s">
        <v>259</v>
      </c>
      <c r="B62" s="1"/>
      <c r="C62" s="1"/>
      <c r="D62" s="1"/>
      <c r="E62" s="1"/>
      <c r="G62" s="10">
        <v>18</v>
      </c>
      <c r="H62" s="10"/>
      <c r="I62" s="10">
        <v>348</v>
      </c>
      <c r="J62" s="1"/>
      <c r="K62" s="1"/>
    </row>
    <row r="63" spans="1:11" ht="12.75">
      <c r="A63" s="1"/>
      <c r="B63" s="1"/>
      <c r="C63" s="1"/>
      <c r="D63" s="1"/>
      <c r="E63" s="1"/>
      <c r="G63" s="10"/>
      <c r="H63" s="10"/>
      <c r="I63" s="10"/>
      <c r="J63" s="1"/>
      <c r="K63" s="1"/>
    </row>
    <row r="64" spans="1:11" ht="12.75">
      <c r="A64" s="1" t="s">
        <v>299</v>
      </c>
      <c r="B64" s="1"/>
      <c r="C64" s="1"/>
      <c r="D64" s="1"/>
      <c r="E64" s="1"/>
      <c r="G64" s="10">
        <v>6414</v>
      </c>
      <c r="H64" s="10"/>
      <c r="I64" s="10">
        <v>4103</v>
      </c>
      <c r="J64" s="1"/>
      <c r="K64" s="1"/>
    </row>
    <row r="65" spans="1:11" ht="12.75">
      <c r="A65" s="1"/>
      <c r="B65" s="1"/>
      <c r="C65" s="1"/>
      <c r="D65" s="1"/>
      <c r="E65" s="1"/>
      <c r="G65" s="15"/>
      <c r="H65" s="10"/>
      <c r="I65" s="15"/>
      <c r="J65" s="1"/>
      <c r="K65" s="1"/>
    </row>
    <row r="66" spans="1:11" ht="13.5" thickBot="1">
      <c r="A66" s="1" t="s">
        <v>253</v>
      </c>
      <c r="B66" s="1"/>
      <c r="C66" s="1"/>
      <c r="D66" s="1"/>
      <c r="E66" s="1"/>
      <c r="G66" s="9">
        <f>SUM(G60:G64)</f>
        <v>5094</v>
      </c>
      <c r="H66" s="10"/>
      <c r="I66" s="9">
        <f>SUM(I60:I64)</f>
        <v>6414</v>
      </c>
      <c r="J66" s="1"/>
      <c r="K66" s="1"/>
    </row>
    <row r="67" spans="1:11" ht="12.75">
      <c r="A67" s="1"/>
      <c r="B67" s="1"/>
      <c r="C67" s="1"/>
      <c r="D67" s="1"/>
      <c r="E67" s="1"/>
      <c r="G67" s="1"/>
      <c r="H67" s="11"/>
      <c r="I67" s="1"/>
      <c r="J67" s="1"/>
      <c r="K67" s="1"/>
    </row>
    <row r="68" spans="1:11" ht="12.75">
      <c r="A68" s="1"/>
      <c r="B68" s="1"/>
      <c r="C68" s="1"/>
      <c r="D68" s="1"/>
      <c r="E68" s="1"/>
      <c r="G68" s="1"/>
      <c r="H68" s="11"/>
      <c r="I68" s="1"/>
      <c r="J68" s="1"/>
      <c r="K68" s="1"/>
    </row>
    <row r="69" spans="1:11" ht="12.75">
      <c r="A69" s="1" t="s">
        <v>19</v>
      </c>
      <c r="B69" s="1"/>
      <c r="C69" s="1"/>
      <c r="D69" s="1"/>
      <c r="E69" s="1"/>
      <c r="G69" s="4"/>
      <c r="H69" s="11"/>
      <c r="I69" s="4"/>
      <c r="J69" s="1"/>
      <c r="K69" s="1"/>
    </row>
    <row r="70" spans="1:11" ht="12.75">
      <c r="A70" s="1" t="s">
        <v>20</v>
      </c>
      <c r="B70" s="1"/>
      <c r="C70" s="1"/>
      <c r="D70" s="1"/>
      <c r="E70" s="1"/>
      <c r="G70" s="5">
        <v>4606</v>
      </c>
      <c r="H70" s="10"/>
      <c r="I70" s="5">
        <v>5106</v>
      </c>
      <c r="J70" s="1"/>
      <c r="K70" s="1"/>
    </row>
    <row r="71" spans="1:11" ht="12.75">
      <c r="A71" s="1" t="s">
        <v>21</v>
      </c>
      <c r="B71" s="1"/>
      <c r="C71" s="1"/>
      <c r="D71" s="1"/>
      <c r="E71" s="1"/>
      <c r="G71" s="6">
        <v>946</v>
      </c>
      <c r="H71" s="8"/>
      <c r="I71" s="6">
        <v>1742</v>
      </c>
      <c r="J71" s="1"/>
      <c r="K71" s="1"/>
    </row>
    <row r="72" spans="1:11" ht="12.75">
      <c r="A72" s="1"/>
      <c r="B72" s="1"/>
      <c r="C72" s="1"/>
      <c r="D72" s="1"/>
      <c r="E72" s="1"/>
      <c r="G72" s="5"/>
      <c r="H72" s="10"/>
      <c r="I72" s="5"/>
      <c r="J72" s="1"/>
      <c r="K72" s="1"/>
    </row>
    <row r="73" spans="1:11" ht="12.75">
      <c r="A73" s="1"/>
      <c r="B73" s="1"/>
      <c r="C73" s="1"/>
      <c r="D73" s="1"/>
      <c r="E73" s="1"/>
      <c r="G73" s="5">
        <f>SUM(G70:G72)</f>
        <v>5552</v>
      </c>
      <c r="H73" s="10"/>
      <c r="I73" s="5">
        <f>SUM(I70:I72)</f>
        <v>6848</v>
      </c>
      <c r="J73" s="1"/>
      <c r="K73" s="1"/>
    </row>
    <row r="74" spans="1:11" ht="12.75">
      <c r="A74" s="1" t="s">
        <v>258</v>
      </c>
      <c r="B74" s="1"/>
      <c r="C74" s="1"/>
      <c r="D74" s="1"/>
      <c r="E74" s="1"/>
      <c r="G74" s="5">
        <v>8</v>
      </c>
      <c r="H74" s="10"/>
      <c r="I74" s="5">
        <v>34</v>
      </c>
      <c r="J74" s="1"/>
      <c r="K74" s="1"/>
    </row>
    <row r="75" spans="1:11" ht="12.75">
      <c r="A75" s="1" t="s">
        <v>257</v>
      </c>
      <c r="B75" s="1"/>
      <c r="C75" s="1"/>
      <c r="D75" s="1"/>
      <c r="E75" s="1"/>
      <c r="G75" s="5">
        <v>0</v>
      </c>
      <c r="H75" s="10"/>
      <c r="I75" s="5">
        <v>-16</v>
      </c>
      <c r="J75" s="1"/>
      <c r="K75" s="1"/>
    </row>
    <row r="76" spans="1:11" ht="12.75">
      <c r="A76" s="1" t="s">
        <v>118</v>
      </c>
      <c r="B76" s="1"/>
      <c r="C76" s="1"/>
      <c r="D76" s="1"/>
      <c r="E76" s="1"/>
      <c r="G76" s="6">
        <v>-466</v>
      </c>
      <c r="H76" s="10"/>
      <c r="I76" s="6">
        <v>-452</v>
      </c>
      <c r="J76" s="1"/>
      <c r="K76" s="1"/>
    </row>
    <row r="77" spans="1:11" ht="12.75">
      <c r="A77" s="1"/>
      <c r="B77" s="1"/>
      <c r="C77" s="1"/>
      <c r="D77" s="1"/>
      <c r="E77" s="1"/>
      <c r="G77" s="12"/>
      <c r="H77" s="10"/>
      <c r="I77" s="12"/>
      <c r="J77" s="1"/>
      <c r="K77" s="1"/>
    </row>
    <row r="78" spans="1:11" ht="13.5" thickBot="1">
      <c r="A78" s="1"/>
      <c r="B78" s="1"/>
      <c r="C78" s="1"/>
      <c r="D78" s="1"/>
      <c r="E78" s="1"/>
      <c r="G78" s="31">
        <f>SUM(G73:G76)</f>
        <v>5094</v>
      </c>
      <c r="H78" s="10"/>
      <c r="I78" s="31">
        <f>SUM(I73:I76)</f>
        <v>6414</v>
      </c>
      <c r="J78" s="1"/>
      <c r="K78" s="1"/>
    </row>
    <row r="79" spans="1:11" ht="12.75">
      <c r="A79" s="1"/>
      <c r="B79" s="1"/>
      <c r="C79" s="1"/>
      <c r="D79" s="1"/>
      <c r="E79" s="1"/>
      <c r="G79" s="1"/>
      <c r="H79" s="1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1"/>
      <c r="I80" s="1"/>
      <c r="J80" s="1"/>
      <c r="K80" s="1"/>
    </row>
    <row r="81" spans="1:11" ht="12.75">
      <c r="A81" s="1" t="s">
        <v>2</v>
      </c>
      <c r="B81" s="1"/>
      <c r="C81" s="1"/>
      <c r="D81" s="1"/>
      <c r="E81" s="1"/>
      <c r="F81" s="1"/>
      <c r="G81" s="1"/>
      <c r="H81" s="11"/>
      <c r="I81" s="1"/>
      <c r="J81" s="1"/>
      <c r="K81" s="1"/>
    </row>
    <row r="82" spans="1:11" ht="12.75">
      <c r="A82" s="1" t="s">
        <v>286</v>
      </c>
      <c r="B82" s="1"/>
      <c r="C82" s="1"/>
      <c r="D82" s="1"/>
      <c r="E82" s="1"/>
      <c r="F82" s="1"/>
      <c r="G82" s="1"/>
      <c r="H82" s="11"/>
      <c r="I82" s="1"/>
      <c r="J82" s="1"/>
      <c r="K82" s="1"/>
    </row>
    <row r="83" spans="1:9" ht="12.75">
      <c r="A83" s="1" t="s">
        <v>287</v>
      </c>
      <c r="B83" s="1"/>
      <c r="C83" s="1"/>
      <c r="D83" s="1"/>
      <c r="E83" s="1"/>
      <c r="F83" s="1"/>
      <c r="G83" s="11"/>
      <c r="H83" s="11"/>
      <c r="I83" s="1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8"/>
  <sheetViews>
    <sheetView zoomScalePageLayoutView="0" workbookViewId="0" topLeftCell="A1">
      <selection activeCell="N144" sqref="N144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9" width="11.7109375" style="0" customWidth="1"/>
    <col min="10" max="10" width="17.421875" style="0" customWidth="1"/>
    <col min="11" max="11" width="3.574218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11" ht="12.75">
      <c r="A2" s="2" t="s">
        <v>300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54</v>
      </c>
      <c r="B5" s="2" t="s">
        <v>249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55</v>
      </c>
      <c r="B7" s="2" t="s">
        <v>22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250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243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301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303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302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333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269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270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1"/>
      <c r="F17" s="1"/>
      <c r="G17" s="1"/>
      <c r="H17" s="1"/>
      <c r="I17" s="73" t="s">
        <v>266</v>
      </c>
      <c r="K17" s="1"/>
    </row>
    <row r="18" spans="1:11" ht="12.75">
      <c r="A18" s="2"/>
      <c r="B18" s="1" t="s">
        <v>334</v>
      </c>
      <c r="C18" s="1"/>
      <c r="D18" s="1"/>
      <c r="E18" s="1" t="s">
        <v>337</v>
      </c>
      <c r="F18" s="1"/>
      <c r="G18" s="1"/>
      <c r="H18" s="1"/>
      <c r="I18" s="56">
        <v>41640</v>
      </c>
      <c r="K18" s="1"/>
    </row>
    <row r="19" spans="1:11" ht="12.75">
      <c r="A19" s="2"/>
      <c r="B19" s="1" t="s">
        <v>335</v>
      </c>
      <c r="C19" s="1"/>
      <c r="D19" s="1"/>
      <c r="E19" s="1" t="s">
        <v>337</v>
      </c>
      <c r="F19" s="1"/>
      <c r="G19" s="1"/>
      <c r="H19" s="1"/>
      <c r="I19" s="56">
        <v>41640</v>
      </c>
      <c r="K19" s="1"/>
    </row>
    <row r="20" spans="1:11" ht="12.75">
      <c r="A20" s="2"/>
      <c r="B20" s="1" t="s">
        <v>336</v>
      </c>
      <c r="C20" s="1"/>
      <c r="D20" s="1"/>
      <c r="E20" s="1" t="s">
        <v>337</v>
      </c>
      <c r="F20" s="1"/>
      <c r="G20" s="1"/>
      <c r="H20" s="1"/>
      <c r="I20" s="56">
        <v>41640</v>
      </c>
      <c r="K20" s="1"/>
    </row>
    <row r="21" spans="1:11" ht="12.75">
      <c r="A21" s="2"/>
      <c r="B21" s="1" t="s">
        <v>267</v>
      </c>
      <c r="C21" s="1"/>
      <c r="D21" s="1"/>
      <c r="E21" s="1" t="s">
        <v>268</v>
      </c>
      <c r="F21" s="1"/>
      <c r="G21" s="1"/>
      <c r="H21" s="1"/>
      <c r="I21" s="56">
        <v>41640</v>
      </c>
      <c r="K21" s="1"/>
    </row>
    <row r="22" spans="1:11" ht="12.75">
      <c r="A22" s="2"/>
      <c r="B22" s="1" t="s">
        <v>304</v>
      </c>
      <c r="C22" s="1"/>
      <c r="D22" s="1"/>
      <c r="E22" s="1" t="s">
        <v>305</v>
      </c>
      <c r="F22" s="1"/>
      <c r="G22" s="1"/>
      <c r="H22" s="1"/>
      <c r="I22" s="56">
        <v>42005</v>
      </c>
      <c r="K22" s="1"/>
    </row>
    <row r="23" spans="1:11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 t="s">
        <v>56</v>
      </c>
      <c r="B24" s="2" t="s">
        <v>157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306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57</v>
      </c>
      <c r="B27" s="2" t="s">
        <v>158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40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58</v>
      </c>
      <c r="B30" s="2" t="s">
        <v>50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231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246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59</v>
      </c>
      <c r="B34" s="2" t="s">
        <v>49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121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60</v>
      </c>
      <c r="B37" s="2" t="s">
        <v>28</v>
      </c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307</v>
      </c>
      <c r="I38" s="1"/>
      <c r="J38" s="1"/>
      <c r="K38" s="1"/>
    </row>
    <row r="39" spans="1:11" ht="12.75">
      <c r="A39" s="2"/>
      <c r="B39" s="1" t="s">
        <v>308</v>
      </c>
      <c r="I39" s="1"/>
      <c r="J39" s="1"/>
      <c r="K39" s="1"/>
    </row>
    <row r="40" spans="1:11" ht="12.75">
      <c r="A40" s="2" t="s">
        <v>2</v>
      </c>
      <c r="B40" s="1" t="s">
        <v>2</v>
      </c>
      <c r="I40" s="1"/>
      <c r="J40" s="1"/>
      <c r="K40" s="1"/>
    </row>
    <row r="41" spans="1:11" ht="12.75">
      <c r="A41" s="2" t="s">
        <v>61</v>
      </c>
      <c r="B41" s="2" t="s">
        <v>51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52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 t="s">
        <v>62</v>
      </c>
      <c r="B44" s="2" t="s">
        <v>38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309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/>
      <c r="C46" s="1"/>
      <c r="D46" s="1"/>
      <c r="G46" s="59"/>
      <c r="H46" s="60" t="s">
        <v>2</v>
      </c>
      <c r="I46" s="17" t="s">
        <v>2</v>
      </c>
      <c r="J46" s="1"/>
      <c r="K46" s="1"/>
    </row>
    <row r="47" spans="1:11" ht="12.75">
      <c r="A47" s="2"/>
      <c r="B47" s="1"/>
      <c r="C47" s="1"/>
      <c r="D47" s="1"/>
      <c r="G47" s="24" t="s">
        <v>225</v>
      </c>
      <c r="H47" s="24" t="s">
        <v>225</v>
      </c>
      <c r="K47" s="1"/>
    </row>
    <row r="48" spans="1:8" ht="12.75">
      <c r="A48" s="2"/>
      <c r="C48" s="1"/>
      <c r="D48" s="10"/>
      <c r="G48" s="24" t="s">
        <v>48</v>
      </c>
      <c r="H48" s="24" t="s">
        <v>48</v>
      </c>
    </row>
    <row r="49" spans="1:8" ht="12.75">
      <c r="A49" s="2"/>
      <c r="C49" s="1"/>
      <c r="D49" s="10"/>
      <c r="E49" s="10"/>
      <c r="G49" s="47" t="s">
        <v>273</v>
      </c>
      <c r="H49" s="47" t="s">
        <v>236</v>
      </c>
    </row>
    <row r="50" spans="1:8" ht="12.75">
      <c r="A50" s="2"/>
      <c r="C50" s="1"/>
      <c r="D50" s="10"/>
      <c r="E50" s="10"/>
      <c r="G50" s="17" t="s">
        <v>5</v>
      </c>
      <c r="H50" s="17" t="s">
        <v>5</v>
      </c>
    </row>
    <row r="51" spans="1:5" ht="12.75">
      <c r="A51" s="2"/>
      <c r="B51" s="2" t="s">
        <v>113</v>
      </c>
      <c r="C51" s="1"/>
      <c r="D51" s="1"/>
      <c r="E51" s="1"/>
    </row>
    <row r="52" spans="1:8" ht="12.75">
      <c r="A52" s="2"/>
      <c r="B52" s="1" t="s">
        <v>45</v>
      </c>
      <c r="C52" s="1"/>
      <c r="D52" s="1"/>
      <c r="E52" s="1"/>
      <c r="G52" s="7">
        <v>13520</v>
      </c>
      <c r="H52" s="7">
        <v>15334</v>
      </c>
    </row>
    <row r="53" spans="1:8" ht="12.75">
      <c r="A53" s="2"/>
      <c r="B53" s="1" t="s">
        <v>44</v>
      </c>
      <c r="C53" s="1"/>
      <c r="D53" s="1"/>
      <c r="E53" s="1"/>
      <c r="G53" s="7">
        <v>1651</v>
      </c>
      <c r="H53" s="7">
        <v>1698</v>
      </c>
    </row>
    <row r="54" spans="1:8" ht="12.75">
      <c r="A54" s="2"/>
      <c r="B54" s="1" t="s">
        <v>46</v>
      </c>
      <c r="C54" s="1"/>
      <c r="D54" s="1"/>
      <c r="E54" s="1"/>
      <c r="G54" s="8">
        <v>60</v>
      </c>
      <c r="H54" s="8">
        <v>60</v>
      </c>
    </row>
    <row r="55" spans="1:8" ht="12.75">
      <c r="A55" s="2"/>
      <c r="B55" s="1" t="s">
        <v>2</v>
      </c>
      <c r="C55" s="1"/>
      <c r="D55" s="1"/>
      <c r="E55" s="1"/>
      <c r="G55" s="10">
        <f>SUM(G52:G54)</f>
        <v>15231</v>
      </c>
      <c r="H55" s="10">
        <f>SUM(H52:H54)</f>
        <v>17092</v>
      </c>
    </row>
    <row r="56" spans="1:8" ht="12.75">
      <c r="A56" s="2"/>
      <c r="B56" s="1" t="s">
        <v>47</v>
      </c>
      <c r="C56" s="1"/>
      <c r="D56" s="10"/>
      <c r="E56" s="10"/>
      <c r="G56" s="8">
        <v>-60</v>
      </c>
      <c r="H56" s="8">
        <v>-60</v>
      </c>
    </row>
    <row r="57" spans="1:8" ht="12.75">
      <c r="A57" s="2"/>
      <c r="B57" s="1"/>
      <c r="C57" s="1"/>
      <c r="D57" s="10"/>
      <c r="E57" s="10"/>
      <c r="G57" s="10"/>
      <c r="H57" s="10"/>
    </row>
    <row r="58" spans="1:8" ht="13.5" thickBot="1">
      <c r="A58" s="2"/>
      <c r="B58" s="1" t="s">
        <v>163</v>
      </c>
      <c r="C58" s="1"/>
      <c r="D58" s="10"/>
      <c r="E58" s="10"/>
      <c r="G58" s="9">
        <f>+G55+G56</f>
        <v>15171</v>
      </c>
      <c r="H58" s="9">
        <f>+H55+H56</f>
        <v>17032</v>
      </c>
    </row>
    <row r="59" ht="12.75">
      <c r="A59" s="2"/>
    </row>
    <row r="60" spans="1:5" ht="12.75">
      <c r="A60" s="2"/>
      <c r="B60" s="2" t="s">
        <v>114</v>
      </c>
      <c r="C60" s="1"/>
      <c r="D60" s="1"/>
      <c r="E60" s="1"/>
    </row>
    <row r="61" spans="1:8" ht="12.75">
      <c r="A61" s="2"/>
      <c r="B61" s="1" t="s">
        <v>45</v>
      </c>
      <c r="C61" s="1"/>
      <c r="D61" s="1"/>
      <c r="E61" s="1"/>
      <c r="G61" s="7">
        <v>633</v>
      </c>
      <c r="H61" s="7">
        <v>878</v>
      </c>
    </row>
    <row r="62" spans="1:8" ht="12.75">
      <c r="A62" s="2"/>
      <c r="B62" s="1" t="s">
        <v>44</v>
      </c>
      <c r="C62" s="1"/>
      <c r="D62" s="1"/>
      <c r="E62" s="1"/>
      <c r="G62" s="7">
        <v>-332</v>
      </c>
      <c r="H62" s="7">
        <v>-362</v>
      </c>
    </row>
    <row r="63" spans="1:8" ht="12.75">
      <c r="A63" s="2"/>
      <c r="B63" s="1" t="s">
        <v>46</v>
      </c>
      <c r="C63" s="1"/>
      <c r="D63" s="1"/>
      <c r="E63" s="1"/>
      <c r="G63" s="8">
        <v>-208</v>
      </c>
      <c r="H63" s="8">
        <v>-184</v>
      </c>
    </row>
    <row r="64" spans="1:8" ht="12.75">
      <c r="A64" s="2"/>
      <c r="B64" s="1"/>
      <c r="C64" s="1"/>
      <c r="D64" s="1"/>
      <c r="E64" s="1"/>
      <c r="G64" s="10"/>
      <c r="H64" s="10"/>
    </row>
    <row r="65" spans="1:8" ht="12.75">
      <c r="A65" s="2"/>
      <c r="B65" s="1" t="s">
        <v>162</v>
      </c>
      <c r="C65" s="1"/>
      <c r="D65" s="1"/>
      <c r="E65" s="1"/>
      <c r="G65" s="10">
        <f>SUM(G61:G64)</f>
        <v>93</v>
      </c>
      <c r="H65" s="10">
        <f>SUM(H61:H64)</f>
        <v>332</v>
      </c>
    </row>
    <row r="66" spans="1:8" ht="12.75">
      <c r="A66" s="2"/>
      <c r="B66" s="1" t="s">
        <v>160</v>
      </c>
      <c r="C66" s="1"/>
      <c r="D66" s="1"/>
      <c r="E66" s="1"/>
      <c r="G66" s="8">
        <v>-243</v>
      </c>
      <c r="H66" s="8">
        <v>-548</v>
      </c>
    </row>
    <row r="67" spans="1:8" ht="12.75">
      <c r="A67" s="2"/>
      <c r="B67" s="1"/>
      <c r="C67" s="1"/>
      <c r="D67" s="1"/>
      <c r="E67" s="1"/>
      <c r="G67" s="10"/>
      <c r="H67" s="10"/>
    </row>
    <row r="68" spans="1:8" ht="12.75">
      <c r="A68" s="2"/>
      <c r="B68" s="1" t="s">
        <v>181</v>
      </c>
      <c r="C68" s="1"/>
      <c r="D68" s="1"/>
      <c r="E68" s="1"/>
      <c r="G68" s="7">
        <f>SUM(G65:G66)</f>
        <v>-150</v>
      </c>
      <c r="H68" s="7">
        <f>SUM(H65:H66)</f>
        <v>-216</v>
      </c>
    </row>
    <row r="69" spans="1:8" ht="12.75">
      <c r="A69" s="2"/>
      <c r="B69" s="1" t="s">
        <v>146</v>
      </c>
      <c r="C69" s="1"/>
      <c r="D69" s="1"/>
      <c r="E69" s="1"/>
      <c r="G69" s="7">
        <v>21</v>
      </c>
      <c r="H69" s="7">
        <v>22</v>
      </c>
    </row>
    <row r="70" spans="1:8" ht="12.75">
      <c r="A70" s="2"/>
      <c r="B70" s="1" t="s">
        <v>161</v>
      </c>
      <c r="C70" s="1"/>
      <c r="D70" s="1"/>
      <c r="E70" s="1"/>
      <c r="G70" s="7">
        <v>55</v>
      </c>
      <c r="H70" s="7">
        <v>33</v>
      </c>
    </row>
    <row r="71" spans="1:8" ht="12.75">
      <c r="A71" s="2"/>
      <c r="B71" s="1"/>
      <c r="C71" s="1"/>
      <c r="D71" s="1"/>
      <c r="E71" s="1"/>
      <c r="G71" s="15"/>
      <c r="H71" s="15"/>
    </row>
    <row r="72" spans="1:8" ht="13.5" thickBot="1">
      <c r="A72" s="2"/>
      <c r="B72" s="1" t="s">
        <v>139</v>
      </c>
      <c r="C72" s="1"/>
      <c r="D72" s="1"/>
      <c r="E72" s="1"/>
      <c r="G72" s="42">
        <f>SUM(G68:G70)</f>
        <v>-74</v>
      </c>
      <c r="H72" s="42">
        <f>SUM(H68:H70)</f>
        <v>-161</v>
      </c>
    </row>
    <row r="73" spans="1:7" ht="12.75">
      <c r="A73" s="2"/>
      <c r="B73" s="1"/>
      <c r="C73" s="1"/>
      <c r="D73" s="1"/>
      <c r="E73" s="1"/>
      <c r="G73" s="10"/>
    </row>
    <row r="74" spans="1:11" ht="12.75">
      <c r="A74" s="2" t="s">
        <v>63</v>
      </c>
      <c r="B74" s="2" t="s">
        <v>53</v>
      </c>
      <c r="C74" s="1"/>
      <c r="D74" s="1"/>
      <c r="E74" s="1"/>
      <c r="F74" s="1"/>
      <c r="G74" s="11"/>
      <c r="H74" s="1"/>
      <c r="I74" s="1"/>
      <c r="J74" s="1"/>
      <c r="K74" s="1"/>
    </row>
    <row r="75" spans="1:11" ht="12.75">
      <c r="A75" s="2"/>
      <c r="B75" s="1" t="s">
        <v>261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 t="s">
        <v>64</v>
      </c>
      <c r="B77" s="2" t="s">
        <v>159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28" t="s">
        <v>189</v>
      </c>
      <c r="C78" s="28"/>
      <c r="D78" s="28"/>
      <c r="E78" s="28"/>
      <c r="F78" s="28"/>
      <c r="G78" s="28"/>
      <c r="H78" s="28"/>
      <c r="I78" s="28"/>
      <c r="J78" s="28"/>
      <c r="K78" s="1"/>
    </row>
    <row r="79" spans="1:11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 t="s">
        <v>65</v>
      </c>
      <c r="B80" s="2" t="s">
        <v>34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 t="s">
        <v>129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66</v>
      </c>
      <c r="B83" s="2" t="s">
        <v>123</v>
      </c>
      <c r="C83" s="2"/>
      <c r="D83" s="2"/>
      <c r="E83" s="1"/>
      <c r="F83" s="1"/>
      <c r="G83" s="1"/>
      <c r="H83" s="1"/>
      <c r="I83" s="1"/>
      <c r="J83" s="1"/>
      <c r="K83" s="1"/>
    </row>
    <row r="84" spans="1:11" ht="12.75">
      <c r="A84" s="1"/>
      <c r="B84" s="1" t="s">
        <v>310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127</v>
      </c>
      <c r="C85" s="1"/>
      <c r="D85" s="1"/>
      <c r="E85" s="1"/>
      <c r="F85" s="1"/>
      <c r="G85" s="1"/>
      <c r="H85" s="1"/>
      <c r="I85" s="1"/>
      <c r="J85" s="1"/>
      <c r="K85" s="1"/>
    </row>
    <row r="86" spans="1:10" ht="12.75">
      <c r="A86" s="1"/>
      <c r="B86" s="1"/>
      <c r="C86" s="1"/>
      <c r="D86" s="1"/>
      <c r="E86" s="1"/>
      <c r="G86" s="24" t="s">
        <v>211</v>
      </c>
      <c r="H86" s="24" t="s">
        <v>211</v>
      </c>
      <c r="J86" s="60"/>
    </row>
    <row r="87" spans="1:10" ht="12.75">
      <c r="A87" s="1"/>
      <c r="B87" s="1"/>
      <c r="C87" s="1"/>
      <c r="D87" s="1"/>
      <c r="E87" s="1"/>
      <c r="G87" s="47" t="s">
        <v>273</v>
      </c>
      <c r="H87" s="47" t="s">
        <v>236</v>
      </c>
      <c r="J87" s="47"/>
    </row>
    <row r="88" spans="1:10" ht="12.75">
      <c r="A88" s="1"/>
      <c r="B88" s="1"/>
      <c r="C88" s="1"/>
      <c r="D88" s="1"/>
      <c r="E88" s="1"/>
      <c r="G88" s="17" t="s">
        <v>5</v>
      </c>
      <c r="H88" s="17" t="s">
        <v>5</v>
      </c>
      <c r="J88" s="17"/>
    </row>
    <row r="89" spans="1:10" ht="12.75">
      <c r="A89" s="1"/>
      <c r="B89" s="1" t="s">
        <v>130</v>
      </c>
      <c r="C89" s="1"/>
      <c r="D89" s="1"/>
      <c r="E89" s="1"/>
      <c r="G89" s="17"/>
      <c r="H89" s="17"/>
      <c r="J89" s="1"/>
    </row>
    <row r="90" spans="1:10" ht="12.75">
      <c r="A90" s="1"/>
      <c r="B90" s="1" t="s">
        <v>124</v>
      </c>
      <c r="C90" s="1"/>
      <c r="D90" s="1"/>
      <c r="E90" s="1"/>
      <c r="G90" s="61">
        <v>1669</v>
      </c>
      <c r="H90" s="61">
        <v>1608</v>
      </c>
      <c r="J90" s="7"/>
    </row>
    <row r="91" spans="1:10" ht="12.75">
      <c r="A91" s="1"/>
      <c r="B91" s="1"/>
      <c r="C91" s="1"/>
      <c r="D91" s="1"/>
      <c r="E91" s="1"/>
      <c r="G91" s="61"/>
      <c r="H91" s="61"/>
      <c r="J91" s="1"/>
    </row>
    <row r="92" spans="1:10" ht="12.75">
      <c r="A92" s="1"/>
      <c r="B92" s="1" t="s">
        <v>131</v>
      </c>
      <c r="C92" s="1"/>
      <c r="D92" s="1"/>
      <c r="E92" s="1"/>
      <c r="G92" s="61"/>
      <c r="H92" s="61"/>
      <c r="J92" s="1"/>
    </row>
    <row r="93" spans="1:10" ht="12.75">
      <c r="A93" s="1"/>
      <c r="B93" s="1" t="s">
        <v>124</v>
      </c>
      <c r="C93" s="1"/>
      <c r="D93" s="1"/>
      <c r="E93" s="1"/>
      <c r="G93" s="61">
        <v>2215</v>
      </c>
      <c r="H93" s="61">
        <v>2313</v>
      </c>
      <c r="J93" s="7"/>
    </row>
    <row r="94" spans="1:10" ht="12.75">
      <c r="A94" s="1" t="s">
        <v>2</v>
      </c>
      <c r="B94" s="1"/>
      <c r="C94" s="1"/>
      <c r="D94" s="1"/>
      <c r="E94" s="1"/>
      <c r="G94" s="7"/>
      <c r="H94" s="7"/>
      <c r="J94" s="1"/>
    </row>
    <row r="95" spans="1:10" ht="12.75">
      <c r="A95" s="1"/>
      <c r="B95" s="1" t="s">
        <v>137</v>
      </c>
      <c r="C95" s="1"/>
      <c r="D95" s="1"/>
      <c r="E95" s="1"/>
      <c r="G95" s="7"/>
      <c r="H95" s="7"/>
      <c r="J95" s="1"/>
    </row>
    <row r="96" spans="1:10" ht="12.75">
      <c r="A96" s="1"/>
      <c r="B96" s="1" t="s">
        <v>132</v>
      </c>
      <c r="C96" s="1"/>
      <c r="D96" s="1"/>
      <c r="E96" s="1"/>
      <c r="G96" s="7">
        <v>21</v>
      </c>
      <c r="H96" s="7">
        <v>24</v>
      </c>
      <c r="J96" s="1"/>
    </row>
    <row r="97" spans="1:10" ht="12.75">
      <c r="A97" s="1"/>
      <c r="B97" s="1"/>
      <c r="C97" s="1"/>
      <c r="D97" s="1"/>
      <c r="E97" s="1"/>
      <c r="G97" s="7"/>
      <c r="H97" s="7"/>
      <c r="J97" s="1"/>
    </row>
    <row r="98" spans="1:10" ht="12.75">
      <c r="A98" s="1"/>
      <c r="B98" s="1" t="s">
        <v>125</v>
      </c>
      <c r="C98" s="1"/>
      <c r="D98" s="1"/>
      <c r="E98" s="1"/>
      <c r="G98" s="7"/>
      <c r="H98" s="7"/>
      <c r="J98" s="1"/>
    </row>
    <row r="99" spans="1:10" ht="12.75">
      <c r="A99" s="1"/>
      <c r="B99" s="1" t="s">
        <v>124</v>
      </c>
      <c r="C99" s="1"/>
      <c r="D99" s="1"/>
      <c r="E99" s="1"/>
      <c r="G99" s="7">
        <v>30</v>
      </c>
      <c r="H99" s="7">
        <v>30</v>
      </c>
      <c r="J99" s="1"/>
    </row>
    <row r="100" spans="1:10" ht="12.75">
      <c r="A100" s="1"/>
      <c r="B100" s="1"/>
      <c r="C100" s="1"/>
      <c r="D100" s="1"/>
      <c r="E100" s="1"/>
      <c r="G100" s="7"/>
      <c r="H100" s="7"/>
      <c r="J100" s="1"/>
    </row>
    <row r="101" spans="1:10" ht="12.75">
      <c r="A101" s="1"/>
      <c r="B101" s="1" t="s">
        <v>126</v>
      </c>
      <c r="C101" s="1"/>
      <c r="D101" s="1"/>
      <c r="E101" s="1"/>
      <c r="G101" s="7"/>
      <c r="H101" s="7"/>
      <c r="J101" s="1"/>
    </row>
    <row r="102" spans="1:10" ht="12.75">
      <c r="A102" s="1"/>
      <c r="B102" s="1" t="s">
        <v>124</v>
      </c>
      <c r="C102" s="1"/>
      <c r="D102" s="1"/>
      <c r="E102" s="1"/>
      <c r="G102" s="7">
        <v>24</v>
      </c>
      <c r="H102" s="7">
        <v>24</v>
      </c>
      <c r="J102" s="1"/>
    </row>
    <row r="103" spans="1:10" ht="12.75">
      <c r="A103" s="1"/>
      <c r="B103" s="1"/>
      <c r="C103" s="1"/>
      <c r="D103" s="1"/>
      <c r="E103" s="1"/>
      <c r="G103" s="7"/>
      <c r="H103" s="7"/>
      <c r="J103" s="1"/>
    </row>
    <row r="104" spans="1:10" ht="12.75">
      <c r="A104" s="1"/>
      <c r="B104" s="1" t="s">
        <v>179</v>
      </c>
      <c r="C104" s="1"/>
      <c r="D104" s="1"/>
      <c r="E104" s="1"/>
      <c r="G104" s="7"/>
      <c r="H104" s="7"/>
      <c r="J104" s="1"/>
    </row>
    <row r="105" spans="1:10" ht="12.75">
      <c r="A105" s="1"/>
      <c r="B105" s="1" t="s">
        <v>180</v>
      </c>
      <c r="C105" s="1"/>
      <c r="D105" s="1"/>
      <c r="E105" s="1"/>
      <c r="G105" s="7">
        <v>90</v>
      </c>
      <c r="H105" s="7">
        <v>81</v>
      </c>
      <c r="J105" s="1"/>
    </row>
    <row r="106" spans="1:11" ht="12.75">
      <c r="A106" s="1"/>
      <c r="B106" s="1"/>
      <c r="C106" s="1"/>
      <c r="D106" s="1"/>
      <c r="E106" s="1"/>
      <c r="G106" s="7"/>
      <c r="H106" s="7"/>
      <c r="J106" s="7"/>
      <c r="K106" s="1"/>
    </row>
    <row r="107" spans="1:11" ht="12.75">
      <c r="A107" s="1"/>
      <c r="B107" s="1" t="s">
        <v>184</v>
      </c>
      <c r="C107" s="1"/>
      <c r="D107" s="1"/>
      <c r="E107" s="1"/>
      <c r="F107" s="7"/>
      <c r="G107" s="1"/>
      <c r="H107" s="1"/>
      <c r="I107" s="7"/>
      <c r="J107" s="7"/>
      <c r="K107" s="1"/>
    </row>
    <row r="108" spans="1:11" ht="12.75">
      <c r="A108" s="1"/>
      <c r="B108" s="1" t="s">
        <v>183</v>
      </c>
      <c r="C108" s="1"/>
      <c r="D108" s="1"/>
      <c r="E108" s="1"/>
      <c r="F108" s="7"/>
      <c r="G108" s="1"/>
      <c r="H108" s="1"/>
      <c r="I108" s="7"/>
      <c r="J108" s="7"/>
      <c r="K108" s="1"/>
    </row>
    <row r="109" spans="1:11" ht="12.75">
      <c r="A109" s="1"/>
      <c r="B109" s="1"/>
      <c r="C109" s="1"/>
      <c r="D109" s="1"/>
      <c r="E109" s="1"/>
      <c r="F109" s="7"/>
      <c r="G109" s="1"/>
      <c r="H109" s="1"/>
      <c r="I109" s="7"/>
      <c r="J109" s="7"/>
      <c r="K109" s="1"/>
    </row>
    <row r="110" spans="1:11" ht="12.75">
      <c r="A110" s="2" t="s">
        <v>212</v>
      </c>
      <c r="B110" s="2" t="s">
        <v>213</v>
      </c>
      <c r="C110" s="1"/>
      <c r="D110" s="1"/>
      <c r="E110" s="1"/>
      <c r="F110" s="7"/>
      <c r="G110" s="1"/>
      <c r="H110" s="1"/>
      <c r="I110" s="7"/>
      <c r="J110" s="7"/>
      <c r="K110" s="1"/>
    </row>
    <row r="111" spans="1:11" ht="12.75">
      <c r="A111" s="1"/>
      <c r="B111" s="1" t="s">
        <v>217</v>
      </c>
      <c r="C111" s="1"/>
      <c r="D111" s="1"/>
      <c r="E111" s="1"/>
      <c r="F111" s="7"/>
      <c r="G111" s="1"/>
      <c r="H111" s="1"/>
      <c r="I111" s="7"/>
      <c r="J111" s="7"/>
      <c r="K111" s="1"/>
    </row>
    <row r="112" spans="1:11" ht="12.75">
      <c r="A112" s="1"/>
      <c r="B112" s="1"/>
      <c r="C112" s="1"/>
      <c r="D112" s="1"/>
      <c r="E112" s="1"/>
      <c r="F112" s="7"/>
      <c r="G112" s="17" t="s">
        <v>215</v>
      </c>
      <c r="H112" s="17"/>
      <c r="I112" s="7"/>
      <c r="J112" s="7"/>
      <c r="K112" s="1"/>
    </row>
    <row r="113" spans="1:11" ht="12.75">
      <c r="A113" s="1"/>
      <c r="B113" s="1"/>
      <c r="C113" s="1"/>
      <c r="D113" s="1"/>
      <c r="E113" s="1"/>
      <c r="F113" s="7"/>
      <c r="G113" s="56">
        <v>41455</v>
      </c>
      <c r="H113" s="67"/>
      <c r="I113" s="7"/>
      <c r="J113" s="7"/>
      <c r="K113" s="1"/>
    </row>
    <row r="114" spans="1:11" ht="12.75">
      <c r="A114" s="1"/>
      <c r="B114" s="1"/>
      <c r="C114" s="1"/>
      <c r="D114" s="1"/>
      <c r="E114" s="1"/>
      <c r="F114" s="7"/>
      <c r="G114" s="56" t="s">
        <v>5</v>
      </c>
      <c r="H114" s="56"/>
      <c r="I114" s="7"/>
      <c r="J114" s="7"/>
      <c r="K114" s="1"/>
    </row>
    <row r="115" spans="1:11" ht="12.75">
      <c r="A115" s="1"/>
      <c r="B115" s="1" t="s">
        <v>216</v>
      </c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 t="s">
        <v>214</v>
      </c>
      <c r="C116" s="1"/>
      <c r="D116" s="1"/>
      <c r="E116" s="1"/>
      <c r="F116" s="7"/>
      <c r="G116" s="74">
        <v>0</v>
      </c>
      <c r="H116" s="1"/>
      <c r="I116" s="7"/>
      <c r="J116" s="7"/>
      <c r="K116" s="1"/>
    </row>
    <row r="117" spans="1:11" ht="12.75">
      <c r="A117" s="1"/>
      <c r="B117" s="1"/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 t="s">
        <v>67</v>
      </c>
      <c r="B119" s="2" t="s">
        <v>91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2" t="s">
        <v>90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 t="s">
        <v>68</v>
      </c>
      <c r="B122" s="2" t="s">
        <v>23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2"/>
      <c r="C123" s="1"/>
      <c r="D123" s="1"/>
      <c r="E123" s="1"/>
      <c r="F123" s="1"/>
      <c r="G123" s="60" t="s">
        <v>4</v>
      </c>
      <c r="H123" s="60" t="s">
        <v>4</v>
      </c>
      <c r="J123" s="1"/>
      <c r="K123" s="1"/>
    </row>
    <row r="124" spans="1:11" ht="12.75">
      <c r="A124" s="2"/>
      <c r="B124" s="2"/>
      <c r="C124" s="1"/>
      <c r="D124" s="1"/>
      <c r="E124" s="1"/>
      <c r="F124" s="1"/>
      <c r="G124" s="60" t="s">
        <v>221</v>
      </c>
      <c r="H124" s="60" t="s">
        <v>221</v>
      </c>
      <c r="J124" s="1"/>
      <c r="K124" s="1"/>
    </row>
    <row r="125" spans="1:11" ht="12.75">
      <c r="A125" s="2"/>
      <c r="C125" s="1"/>
      <c r="D125" s="1"/>
      <c r="E125" s="1"/>
      <c r="G125" s="68" t="s">
        <v>273</v>
      </c>
      <c r="H125" s="68" t="s">
        <v>236</v>
      </c>
      <c r="J125" s="1"/>
      <c r="K125" s="1"/>
    </row>
    <row r="126" spans="1:11" ht="12.75">
      <c r="A126" s="2"/>
      <c r="C126" s="1"/>
      <c r="D126" s="1"/>
      <c r="E126" s="1"/>
      <c r="G126" s="17" t="s">
        <v>5</v>
      </c>
      <c r="H126" s="17" t="s">
        <v>5</v>
      </c>
      <c r="J126" s="1"/>
      <c r="K126" s="1"/>
    </row>
    <row r="127" spans="1:11" ht="12.75">
      <c r="A127" s="2"/>
      <c r="B127" s="1" t="s">
        <v>85</v>
      </c>
      <c r="C127" s="1"/>
      <c r="D127" s="1"/>
      <c r="E127" s="1"/>
      <c r="G127" s="7">
        <v>0</v>
      </c>
      <c r="H127" s="7">
        <v>0</v>
      </c>
      <c r="J127" s="1"/>
      <c r="K127" s="1"/>
    </row>
    <row r="128" spans="1:11" ht="12.75">
      <c r="A128" s="2"/>
      <c r="B128" s="1" t="s">
        <v>182</v>
      </c>
      <c r="C128" s="1"/>
      <c r="D128" s="1"/>
      <c r="E128" s="1"/>
      <c r="G128" s="7">
        <v>0</v>
      </c>
      <c r="H128" s="7">
        <v>-1</v>
      </c>
      <c r="J128" s="1"/>
      <c r="K128" s="1"/>
    </row>
    <row r="129" spans="1:11" ht="12.75">
      <c r="A129" s="2"/>
      <c r="B129" s="1" t="s">
        <v>84</v>
      </c>
      <c r="C129" s="1"/>
      <c r="D129" s="1"/>
      <c r="E129" s="1"/>
      <c r="G129" s="7">
        <v>-21</v>
      </c>
      <c r="H129" s="7">
        <v>-21</v>
      </c>
      <c r="J129" s="1"/>
      <c r="K129" s="1"/>
    </row>
    <row r="130" spans="1:11" ht="12.75">
      <c r="A130" s="2"/>
      <c r="B130" s="2"/>
      <c r="C130" s="1"/>
      <c r="D130" s="1"/>
      <c r="E130" s="1"/>
      <c r="G130" s="15"/>
      <c r="H130" s="15"/>
      <c r="J130" s="1"/>
      <c r="K130" s="1"/>
    </row>
    <row r="131" spans="1:11" ht="12.75">
      <c r="A131" s="2"/>
      <c r="B131" s="1" t="s">
        <v>178</v>
      </c>
      <c r="C131" s="1"/>
      <c r="D131" s="1"/>
      <c r="E131" s="1"/>
      <c r="G131" s="8">
        <f>SUM(G127:G129)</f>
        <v>-21</v>
      </c>
      <c r="H131" s="8">
        <f>SUM(H127:H129)</f>
        <v>-22</v>
      </c>
      <c r="J131" s="1"/>
      <c r="K131" s="1"/>
    </row>
    <row r="132" spans="1:11" ht="12.75">
      <c r="A132" s="2"/>
      <c r="B132" s="2"/>
      <c r="C132" s="1"/>
      <c r="D132" s="1"/>
      <c r="E132" s="1"/>
      <c r="F132" s="10"/>
      <c r="G132" s="10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 t="s">
        <v>69</v>
      </c>
      <c r="B134" s="2" t="s">
        <v>24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 t="s">
        <v>224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 t="s">
        <v>2</v>
      </c>
      <c r="C136" s="1"/>
      <c r="D136" s="1" t="s">
        <v>2</v>
      </c>
      <c r="E136" s="1"/>
      <c r="F136" s="1"/>
      <c r="G136" s="1"/>
      <c r="H136" s="1"/>
      <c r="I136" s="1"/>
      <c r="J136" s="1"/>
      <c r="K136" s="1"/>
    </row>
    <row r="137" spans="1:11" ht="12.75">
      <c r="A137" s="2" t="s">
        <v>70</v>
      </c>
      <c r="B137" s="2" t="s">
        <v>25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 t="s">
        <v>26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 t="s">
        <v>71</v>
      </c>
      <c r="B140" s="2" t="s">
        <v>27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 t="s">
        <v>263</v>
      </c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28" t="s">
        <v>265</v>
      </c>
      <c r="C142" s="78"/>
      <c r="D142" s="28"/>
      <c r="E142" s="28"/>
      <c r="F142" s="28"/>
      <c r="G142" s="28"/>
      <c r="H142" s="28"/>
      <c r="I142" s="28"/>
      <c r="J142" s="28"/>
      <c r="K142" s="1"/>
    </row>
    <row r="143" spans="1:11" ht="12.75">
      <c r="A143" s="2"/>
      <c r="B143" s="28" t="s">
        <v>350</v>
      </c>
      <c r="C143" s="78"/>
      <c r="D143" s="28"/>
      <c r="E143" s="28"/>
      <c r="F143" s="28"/>
      <c r="G143" s="28"/>
      <c r="H143" s="79"/>
      <c r="I143" s="79"/>
      <c r="J143" s="79"/>
      <c r="K143" s="1"/>
    </row>
    <row r="144" spans="1:11" ht="12.75">
      <c r="A144" s="2"/>
      <c r="B144" s="28" t="s">
        <v>2</v>
      </c>
      <c r="C144" s="78"/>
      <c r="D144" s="80"/>
      <c r="E144" s="28"/>
      <c r="F144" s="28"/>
      <c r="G144" s="28"/>
      <c r="H144" s="28"/>
      <c r="I144" s="28"/>
      <c r="J144" s="28"/>
      <c r="K144" s="1"/>
    </row>
    <row r="145" spans="1:11" ht="12.75">
      <c r="A145" s="2"/>
      <c r="B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B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 t="s">
        <v>72</v>
      </c>
      <c r="B147" s="2" t="s">
        <v>29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1" t="s">
        <v>166</v>
      </c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/>
      <c r="B149" s="1"/>
      <c r="C149" s="1"/>
      <c r="G149" s="56">
        <v>41455</v>
      </c>
      <c r="H149" s="56">
        <v>41364</v>
      </c>
      <c r="J149" s="1"/>
      <c r="K149" s="1"/>
    </row>
    <row r="150" spans="1:11" ht="12.75">
      <c r="A150" s="2"/>
      <c r="E150" s="17"/>
      <c r="G150" s="17" t="s">
        <v>5</v>
      </c>
      <c r="H150" s="17" t="s">
        <v>5</v>
      </c>
      <c r="J150" s="1"/>
      <c r="K150" s="1"/>
    </row>
    <row r="151" spans="1:11" ht="12.75">
      <c r="A151" s="2"/>
      <c r="B151" s="20" t="s">
        <v>164</v>
      </c>
      <c r="C151" s="20"/>
      <c r="D151" s="21"/>
      <c r="E151" s="17"/>
      <c r="G151" s="17"/>
      <c r="H151" s="17"/>
      <c r="J151" s="1"/>
      <c r="K151" s="1"/>
    </row>
    <row r="152" spans="1:11" ht="12.75">
      <c r="A152" s="2"/>
      <c r="B152" s="1" t="s">
        <v>30</v>
      </c>
      <c r="C152" s="1"/>
      <c r="D152" s="17"/>
      <c r="E152" s="17"/>
      <c r="G152" s="22">
        <v>0</v>
      </c>
      <c r="H152" s="22">
        <v>16</v>
      </c>
      <c r="J152" s="1"/>
      <c r="K152" s="1"/>
    </row>
    <row r="153" spans="1:11" ht="12.75">
      <c r="A153" s="2"/>
      <c r="B153" s="1" t="s">
        <v>31</v>
      </c>
      <c r="C153" s="1"/>
      <c r="D153" s="17"/>
      <c r="E153" s="17"/>
      <c r="G153" s="22">
        <v>840</v>
      </c>
      <c r="H153" s="22">
        <v>777</v>
      </c>
      <c r="J153" s="1"/>
      <c r="K153" s="1"/>
    </row>
    <row r="154" spans="1:11" ht="12.75">
      <c r="A154" s="2"/>
      <c r="B154" s="1" t="s">
        <v>32</v>
      </c>
      <c r="C154" s="1"/>
      <c r="D154" s="17"/>
      <c r="E154" s="17"/>
      <c r="G154" s="24">
        <v>337</v>
      </c>
      <c r="H154" s="24">
        <v>333</v>
      </c>
      <c r="J154" s="1"/>
      <c r="K154" s="1"/>
    </row>
    <row r="155" spans="1:11" ht="12.75">
      <c r="A155" s="2"/>
      <c r="B155" s="1" t="s">
        <v>311</v>
      </c>
      <c r="C155" s="1"/>
      <c r="D155" s="17"/>
      <c r="E155" s="17"/>
      <c r="G155" s="24">
        <v>1583</v>
      </c>
      <c r="H155" s="24">
        <v>1009</v>
      </c>
      <c r="J155" s="1"/>
      <c r="K155" s="1"/>
    </row>
    <row r="156" spans="1:11" ht="12.75">
      <c r="A156" s="2"/>
      <c r="B156" s="1" t="s">
        <v>2</v>
      </c>
      <c r="C156" s="1"/>
      <c r="D156" s="17"/>
      <c r="E156" s="17"/>
      <c r="G156" s="75">
        <f>SUM(G152:G155)</f>
        <v>2760</v>
      </c>
      <c r="H156" s="75">
        <f>SUM(H152:H155)</f>
        <v>2135</v>
      </c>
      <c r="J156" s="1"/>
      <c r="K156" s="1"/>
    </row>
    <row r="157" spans="1:11" ht="12.75">
      <c r="A157" s="2"/>
      <c r="B157" s="1"/>
      <c r="C157" s="1"/>
      <c r="D157" s="17"/>
      <c r="E157" s="17"/>
      <c r="G157" s="23" t="s">
        <v>2</v>
      </c>
      <c r="H157" s="23" t="s">
        <v>2</v>
      </c>
      <c r="J157" s="1"/>
      <c r="K157" s="1"/>
    </row>
    <row r="158" spans="1:11" ht="12.75">
      <c r="A158" s="32"/>
      <c r="B158" s="20" t="s">
        <v>165</v>
      </c>
      <c r="C158" s="20"/>
      <c r="D158" s="21"/>
      <c r="E158" s="17"/>
      <c r="G158" s="23"/>
      <c r="H158" s="23"/>
      <c r="J158" s="1"/>
      <c r="K158" s="1"/>
    </row>
    <row r="159" spans="1:11" ht="13.5" thickBot="1">
      <c r="A159" s="32"/>
      <c r="B159" s="1" t="s">
        <v>33</v>
      </c>
      <c r="C159" s="1"/>
      <c r="D159" s="17"/>
      <c r="E159" s="17"/>
      <c r="G159" s="25">
        <v>1119</v>
      </c>
      <c r="H159" s="25">
        <v>1229</v>
      </c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/>
      <c r="B161" s="1"/>
      <c r="C161" s="1"/>
      <c r="F161" s="10"/>
      <c r="G161" s="1"/>
      <c r="H161" s="1"/>
      <c r="I161" s="1"/>
      <c r="J161" s="1"/>
      <c r="K161" s="1"/>
    </row>
    <row r="162" spans="1:11" ht="12.75">
      <c r="A162" s="2" t="s">
        <v>73</v>
      </c>
      <c r="B162" s="2" t="s">
        <v>35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 t="s">
        <v>36</v>
      </c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 t="s">
        <v>74</v>
      </c>
      <c r="B165" s="2" t="s">
        <v>37</v>
      </c>
      <c r="C165" s="1"/>
      <c r="D165" s="33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26" t="s">
        <v>312</v>
      </c>
      <c r="C166" s="1"/>
      <c r="D166" s="1"/>
      <c r="E166" s="28"/>
      <c r="F166" s="1"/>
      <c r="G166" s="1"/>
      <c r="H166" s="1"/>
      <c r="I166" s="1"/>
      <c r="J166" s="1"/>
      <c r="K166" s="1"/>
    </row>
    <row r="167" spans="1:11" ht="12.75">
      <c r="A167" s="2"/>
      <c r="B167" s="27"/>
      <c r="C167" s="1"/>
      <c r="D167" s="1"/>
      <c r="E167" s="1"/>
      <c r="F167" s="1"/>
      <c r="G167" s="1"/>
      <c r="H167" s="1"/>
      <c r="J167" s="1"/>
      <c r="K167" s="1"/>
    </row>
    <row r="168" spans="1:11" ht="12.75">
      <c r="A168" s="29" t="s">
        <v>75</v>
      </c>
      <c r="B168" s="29" t="s">
        <v>39</v>
      </c>
      <c r="C168" s="28"/>
      <c r="D168" s="28"/>
      <c r="E168" s="28"/>
      <c r="K168" s="28"/>
    </row>
    <row r="169" spans="1:10" ht="12.75">
      <c r="A169" s="29"/>
      <c r="B169" s="29"/>
      <c r="C169" s="28"/>
      <c r="D169" s="28"/>
      <c r="E169" s="28"/>
      <c r="F169" s="28" t="s">
        <v>264</v>
      </c>
      <c r="G169" s="28"/>
      <c r="I169" s="28" t="s">
        <v>264</v>
      </c>
      <c r="J169" s="28"/>
    </row>
    <row r="170" spans="1:10" ht="12.75">
      <c r="A170" s="29"/>
      <c r="B170" s="29"/>
      <c r="C170" s="28"/>
      <c r="D170" s="28"/>
      <c r="F170" s="62" t="s">
        <v>313</v>
      </c>
      <c r="G170" s="62" t="s">
        <v>314</v>
      </c>
      <c r="I170" s="62" t="s">
        <v>313</v>
      </c>
      <c r="J170" s="62" t="s">
        <v>244</v>
      </c>
    </row>
    <row r="171" spans="1:10" ht="12.75">
      <c r="A171" s="29"/>
      <c r="B171" s="29"/>
      <c r="C171" s="28"/>
      <c r="D171" s="28"/>
      <c r="F171" s="70">
        <v>41426</v>
      </c>
      <c r="G171" s="70">
        <v>41334</v>
      </c>
      <c r="I171" s="70">
        <v>41426</v>
      </c>
      <c r="J171" s="70">
        <v>41061</v>
      </c>
    </row>
    <row r="172" spans="1:10" ht="12.75">
      <c r="A172" s="29"/>
      <c r="B172" s="29"/>
      <c r="C172" s="28"/>
      <c r="D172" s="28"/>
      <c r="F172" s="70"/>
      <c r="G172" s="70" t="s">
        <v>2</v>
      </c>
      <c r="I172" s="70"/>
      <c r="J172" s="70" t="s">
        <v>2</v>
      </c>
    </row>
    <row r="173" spans="1:10" ht="12.75">
      <c r="A173" s="29"/>
      <c r="B173" s="29"/>
      <c r="C173" s="28"/>
      <c r="D173" s="28"/>
      <c r="F173" s="62" t="s">
        <v>5</v>
      </c>
      <c r="G173" s="62" t="s">
        <v>5</v>
      </c>
      <c r="I173" s="62" t="s">
        <v>5</v>
      </c>
      <c r="J173" s="62" t="s">
        <v>5</v>
      </c>
    </row>
    <row r="174" spans="1:10" ht="12.75">
      <c r="A174" s="29"/>
      <c r="B174" s="63" t="s">
        <v>187</v>
      </c>
      <c r="C174" s="28"/>
      <c r="D174" s="28"/>
      <c r="F174" s="62"/>
      <c r="G174" s="62"/>
      <c r="I174" s="62"/>
      <c r="J174" s="62"/>
    </row>
    <row r="175" spans="1:10" ht="12.75">
      <c r="A175" s="29"/>
      <c r="B175" s="28" t="s">
        <v>185</v>
      </c>
      <c r="C175" s="28"/>
      <c r="D175" s="28"/>
      <c r="F175" s="64">
        <v>13520</v>
      </c>
      <c r="G175" s="64">
        <v>12802</v>
      </c>
      <c r="I175" s="64">
        <v>13520</v>
      </c>
      <c r="J175" s="64">
        <v>15334</v>
      </c>
    </row>
    <row r="176" spans="1:10" ht="12.75">
      <c r="A176" s="29"/>
      <c r="B176" s="28" t="s">
        <v>44</v>
      </c>
      <c r="C176" s="28"/>
      <c r="D176" s="28"/>
      <c r="F176" s="64">
        <v>1651</v>
      </c>
      <c r="G176" s="64">
        <v>11005</v>
      </c>
      <c r="I176" s="64">
        <v>1651</v>
      </c>
      <c r="J176" s="64">
        <v>1698</v>
      </c>
    </row>
    <row r="177" spans="1:10" ht="12.75">
      <c r="A177" s="29"/>
      <c r="B177" s="28" t="s">
        <v>186</v>
      </c>
      <c r="C177" s="28"/>
      <c r="D177" s="28"/>
      <c r="F177" s="64">
        <v>0</v>
      </c>
      <c r="G177" s="64">
        <v>0</v>
      </c>
      <c r="I177" s="64">
        <v>0</v>
      </c>
      <c r="J177" s="64">
        <v>0</v>
      </c>
    </row>
    <row r="178" spans="1:10" ht="12.75">
      <c r="A178" s="29"/>
      <c r="B178" s="29"/>
      <c r="C178" s="28"/>
      <c r="D178" s="28"/>
      <c r="F178" s="65"/>
      <c r="G178" s="65"/>
      <c r="I178" s="65"/>
      <c r="J178" s="65"/>
    </row>
    <row r="179" spans="1:10" ht="12.75">
      <c r="A179" s="29"/>
      <c r="B179" s="28" t="s">
        <v>188</v>
      </c>
      <c r="C179" s="28"/>
      <c r="D179" s="28"/>
      <c r="F179" s="66">
        <f>SUM(F175:F178)</f>
        <v>15171</v>
      </c>
      <c r="G179" s="66">
        <f>SUM(G175:G178)</f>
        <v>23807</v>
      </c>
      <c r="I179" s="66">
        <f>SUM(I175:I178)</f>
        <v>15171</v>
      </c>
      <c r="J179" s="66">
        <f>SUM(J175:J178)</f>
        <v>17032</v>
      </c>
    </row>
    <row r="180" spans="1:10" ht="12.75">
      <c r="A180" s="29"/>
      <c r="B180" s="29"/>
      <c r="C180" s="28"/>
      <c r="D180" s="28"/>
      <c r="F180" s="28"/>
      <c r="G180" s="28"/>
      <c r="I180" s="28"/>
      <c r="J180" s="28"/>
    </row>
    <row r="181" spans="1:10" ht="12.75">
      <c r="A181" s="29"/>
      <c r="B181" s="29"/>
      <c r="C181" s="28"/>
      <c r="D181" s="28"/>
      <c r="F181" s="28"/>
      <c r="G181" s="28"/>
      <c r="I181" s="28"/>
      <c r="J181" s="28"/>
    </row>
    <row r="182" spans="1:10" ht="12.75">
      <c r="A182" s="29"/>
      <c r="B182" s="63" t="s">
        <v>251</v>
      </c>
      <c r="C182" s="28"/>
      <c r="D182" s="28"/>
      <c r="F182" s="28"/>
      <c r="G182" s="28"/>
      <c r="I182" s="28"/>
      <c r="J182" s="28"/>
    </row>
    <row r="183" spans="1:10" ht="12.75">
      <c r="A183" s="29"/>
      <c r="B183" s="28" t="s">
        <v>190</v>
      </c>
      <c r="C183" s="28"/>
      <c r="D183" s="28"/>
      <c r="F183" s="64">
        <v>546</v>
      </c>
      <c r="G183" s="64">
        <v>368</v>
      </c>
      <c r="I183" s="64">
        <v>546</v>
      </c>
      <c r="J183" s="64">
        <v>829</v>
      </c>
    </row>
    <row r="184" spans="1:10" ht="12.75">
      <c r="A184" s="29"/>
      <c r="B184" s="28" t="s">
        <v>44</v>
      </c>
      <c r="C184" s="28"/>
      <c r="D184" s="28"/>
      <c r="F184" s="64">
        <v>-343</v>
      </c>
      <c r="G184" s="64">
        <v>-2581</v>
      </c>
      <c r="I184" s="64">
        <v>-343</v>
      </c>
      <c r="J184" s="64">
        <v>-366</v>
      </c>
    </row>
    <row r="185" spans="1:10" ht="12.75">
      <c r="A185" s="29"/>
      <c r="B185" s="28" t="s">
        <v>186</v>
      </c>
      <c r="C185" s="28"/>
      <c r="D185" s="28"/>
      <c r="F185" s="64">
        <v>-353</v>
      </c>
      <c r="G185" s="64">
        <v>-612</v>
      </c>
      <c r="I185" s="64">
        <v>-353</v>
      </c>
      <c r="J185" s="64">
        <v>-679</v>
      </c>
    </row>
    <row r="186" spans="1:10" ht="12.75">
      <c r="A186" s="29"/>
      <c r="B186" s="29"/>
      <c r="C186" s="28"/>
      <c r="D186" s="28"/>
      <c r="F186" s="65"/>
      <c r="G186" s="65"/>
      <c r="I186" s="65"/>
      <c r="J186" s="65"/>
    </row>
    <row r="187" spans="1:10" ht="12.75">
      <c r="A187" s="29"/>
      <c r="B187" s="28" t="s">
        <v>252</v>
      </c>
      <c r="C187" s="28"/>
      <c r="D187" s="28"/>
      <c r="F187" s="66">
        <f>SUM(F183:F186)</f>
        <v>-150</v>
      </c>
      <c r="G187" s="66">
        <f>SUM(G183:G186)</f>
        <v>-2825</v>
      </c>
      <c r="I187" s="66">
        <f>SUM(I183:I186)</f>
        <v>-150</v>
      </c>
      <c r="J187" s="66">
        <f>SUM(J183:J186)</f>
        <v>-216</v>
      </c>
    </row>
    <row r="188" spans="1:9" ht="12.75">
      <c r="A188" s="29"/>
      <c r="B188" s="28"/>
      <c r="C188" s="28"/>
      <c r="D188" s="28"/>
      <c r="F188" s="71"/>
      <c r="I188" s="71"/>
    </row>
    <row r="189" spans="1:11" ht="12.75">
      <c r="A189" s="29"/>
      <c r="B189" s="63" t="s">
        <v>191</v>
      </c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2.75">
      <c r="A190" s="29"/>
      <c r="B190" s="28" t="s">
        <v>343</v>
      </c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2.75">
      <c r="A191" s="29"/>
      <c r="B191" s="28" t="s">
        <v>318</v>
      </c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2.75">
      <c r="A192" s="29"/>
      <c r="B192" s="28" t="s">
        <v>325</v>
      </c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2.75">
      <c r="A193" s="29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2.75">
      <c r="A194" s="29"/>
      <c r="B194" s="28" t="s">
        <v>326</v>
      </c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2.75">
      <c r="A195" s="29"/>
      <c r="B195" s="28" t="s">
        <v>344</v>
      </c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2.75">
      <c r="A196" s="29"/>
      <c r="B196" s="28" t="s">
        <v>345</v>
      </c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2.75">
      <c r="A197" s="29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2.75">
      <c r="A198" s="29"/>
      <c r="B198" s="28" t="s">
        <v>329</v>
      </c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2.75">
      <c r="A199" s="29"/>
      <c r="B199" s="28" t="s">
        <v>346</v>
      </c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2.75">
      <c r="A200" s="29"/>
      <c r="B200" s="28" t="s">
        <v>347</v>
      </c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2.75">
      <c r="A201" s="29"/>
      <c r="B201" s="28" t="s">
        <v>348</v>
      </c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2.75">
      <c r="A202" s="29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2.75">
      <c r="A203" s="29"/>
      <c r="B203" s="28" t="s">
        <v>327</v>
      </c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2.75">
      <c r="A204" s="29"/>
      <c r="B204" s="28" t="s">
        <v>319</v>
      </c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>
      <c r="A205" s="29"/>
      <c r="B205" s="28" t="s">
        <v>2</v>
      </c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2.75">
      <c r="A206" s="29"/>
      <c r="B206" s="63" t="s">
        <v>262</v>
      </c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2.75">
      <c r="A207" s="29"/>
      <c r="B207" s="28" t="s">
        <v>320</v>
      </c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2.75">
      <c r="A208" s="29"/>
      <c r="B208" s="28" t="s">
        <v>321</v>
      </c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>
      <c r="A209" s="29"/>
      <c r="B209" s="28" t="s">
        <v>323</v>
      </c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2.75">
      <c r="A210" s="29"/>
      <c r="B210" s="28" t="s">
        <v>322</v>
      </c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2.75">
      <c r="A211" s="29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2.75">
      <c r="A212" s="29"/>
      <c r="B212" s="28" t="s">
        <v>324</v>
      </c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2.75">
      <c r="A213" s="29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2.75">
      <c r="A214" s="29"/>
      <c r="B214" s="28" t="s">
        <v>349</v>
      </c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2.75">
      <c r="A215" s="29"/>
      <c r="B215" s="28" t="s">
        <v>328</v>
      </c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2.75">
      <c r="A216" s="29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2.75">
      <c r="A217" s="2" t="s">
        <v>76</v>
      </c>
      <c r="B217" s="2" t="s">
        <v>41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/>
      <c r="B218" s="28" t="s">
        <v>330</v>
      </c>
      <c r="C218" s="28"/>
      <c r="D218" s="28"/>
      <c r="E218" s="28"/>
      <c r="F218" s="28"/>
      <c r="G218" s="28"/>
      <c r="H218" s="28"/>
      <c r="I218" s="28"/>
      <c r="J218" s="28"/>
      <c r="K218" s="1"/>
    </row>
    <row r="219" spans="1:11" ht="12.75">
      <c r="A219" s="2"/>
      <c r="B219" s="28" t="s">
        <v>331</v>
      </c>
      <c r="C219" s="28"/>
      <c r="D219" s="28"/>
      <c r="E219" s="28"/>
      <c r="F219" s="28"/>
      <c r="G219" s="28"/>
      <c r="H219" s="28"/>
      <c r="I219" s="28"/>
      <c r="J219" s="28"/>
      <c r="K219" s="1"/>
    </row>
    <row r="220" spans="1:11" ht="12.75">
      <c r="A220" s="2"/>
      <c r="B220" s="28" t="s">
        <v>332</v>
      </c>
      <c r="C220" s="28"/>
      <c r="D220" s="28"/>
      <c r="E220" s="28"/>
      <c r="F220" s="28"/>
      <c r="G220" s="28"/>
      <c r="H220" s="28"/>
      <c r="I220" s="28"/>
      <c r="J220" s="28"/>
      <c r="K220" s="1"/>
    </row>
    <row r="221" spans="1:11" ht="12.75">
      <c r="A221" s="2"/>
      <c r="K221" s="1"/>
    </row>
    <row r="222" spans="1:11" ht="12.75">
      <c r="A222" s="2" t="s">
        <v>77</v>
      </c>
      <c r="B222" s="2" t="s">
        <v>42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 t="s">
        <v>88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2" t="s">
        <v>78</v>
      </c>
      <c r="B225" s="2" t="s">
        <v>43</v>
      </c>
      <c r="I225" s="1"/>
      <c r="J225" s="1"/>
      <c r="K225" s="1"/>
    </row>
    <row r="226" spans="1:11" ht="12.75">
      <c r="A226" s="1"/>
      <c r="B226" s="1" t="s">
        <v>315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2" t="s">
        <v>79</v>
      </c>
      <c r="B228" s="2" t="s">
        <v>80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2"/>
      <c r="B229" s="32" t="s">
        <v>86</v>
      </c>
      <c r="C229" s="1"/>
      <c r="D229" s="1"/>
      <c r="E229" s="1"/>
      <c r="F229" s="1"/>
      <c r="G229" s="1"/>
      <c r="H229" s="11"/>
      <c r="I229" s="1"/>
      <c r="J229" s="1"/>
      <c r="K229" s="1"/>
    </row>
    <row r="230" spans="1:11" ht="12.75">
      <c r="A230" s="2"/>
      <c r="B230" s="32"/>
      <c r="C230" s="1"/>
      <c r="D230" s="1"/>
      <c r="E230" s="1"/>
      <c r="F230" s="1"/>
      <c r="H230" s="52" t="s">
        <v>219</v>
      </c>
      <c r="I230" s="52" t="s">
        <v>219</v>
      </c>
      <c r="J230" s="1"/>
      <c r="K230" s="1"/>
    </row>
    <row r="231" spans="1:11" ht="12.75">
      <c r="A231" s="1"/>
      <c r="C231" s="11"/>
      <c r="D231" s="11"/>
      <c r="E231" s="11"/>
      <c r="H231" s="55" t="s">
        <v>316</v>
      </c>
      <c r="I231" s="55" t="s">
        <v>245</v>
      </c>
      <c r="J231" s="1"/>
      <c r="K231" s="1"/>
    </row>
    <row r="232" spans="1:11" ht="12.75">
      <c r="A232" s="1"/>
      <c r="B232" s="34" t="s">
        <v>116</v>
      </c>
      <c r="C232" s="11"/>
      <c r="D232" s="11"/>
      <c r="E232" s="11"/>
      <c r="H232" s="35"/>
      <c r="I232" s="35"/>
      <c r="J232" s="1"/>
      <c r="K232" s="1"/>
    </row>
    <row r="233" spans="1:11" ht="12.75">
      <c r="A233" s="1"/>
      <c r="B233" s="11" t="s">
        <v>115</v>
      </c>
      <c r="C233" s="11"/>
      <c r="D233" s="11"/>
      <c r="E233" s="11"/>
      <c r="H233" s="5"/>
      <c r="I233" s="5"/>
      <c r="J233" s="1"/>
      <c r="K233" s="1"/>
    </row>
    <row r="234" spans="1:11" ht="12.75">
      <c r="A234" s="1"/>
      <c r="B234" s="11" t="s">
        <v>134</v>
      </c>
      <c r="C234" s="11"/>
      <c r="D234" s="11"/>
      <c r="E234" s="11"/>
      <c r="H234" s="5">
        <f>+'Stat comprehensive income'!B30</f>
        <v>-74</v>
      </c>
      <c r="I234" s="5">
        <f>+'Stat comprehensive income'!C30</f>
        <v>-161</v>
      </c>
      <c r="J234" s="1"/>
      <c r="K234" s="1"/>
    </row>
    <row r="235" spans="1:11" ht="12.75">
      <c r="A235" s="1"/>
      <c r="B235" s="11"/>
      <c r="C235" s="11"/>
      <c r="D235" s="11"/>
      <c r="E235" s="11"/>
      <c r="H235" s="35"/>
      <c r="I235" s="35"/>
      <c r="J235" s="1"/>
      <c r="K235" s="1"/>
    </row>
    <row r="236" spans="1:11" ht="12.75">
      <c r="A236" s="1"/>
      <c r="B236" s="34" t="s">
        <v>81</v>
      </c>
      <c r="C236" s="11"/>
      <c r="D236" s="11"/>
      <c r="E236" s="11"/>
      <c r="H236" s="35"/>
      <c r="I236" s="35"/>
      <c r="J236" s="1"/>
      <c r="K236" s="1"/>
    </row>
    <row r="237" spans="1:11" ht="12.75">
      <c r="A237" s="1"/>
      <c r="B237" s="11" t="s">
        <v>82</v>
      </c>
      <c r="C237" s="11"/>
      <c r="D237" s="11"/>
      <c r="E237" s="11"/>
      <c r="H237" s="36"/>
      <c r="I237" s="36"/>
      <c r="J237" s="1"/>
      <c r="K237" s="1"/>
    </row>
    <row r="238" spans="1:11" ht="12.75">
      <c r="A238" s="1"/>
      <c r="B238" s="11" t="s">
        <v>92</v>
      </c>
      <c r="C238" s="11"/>
      <c r="D238" s="11"/>
      <c r="E238" s="11"/>
      <c r="H238" s="5">
        <v>95927</v>
      </c>
      <c r="I238" s="5">
        <v>95927</v>
      </c>
      <c r="J238" s="1"/>
      <c r="K238" s="1"/>
    </row>
    <row r="239" spans="1:11" ht="12.75">
      <c r="A239" s="1"/>
      <c r="B239" s="11"/>
      <c r="C239" s="11"/>
      <c r="D239" s="11"/>
      <c r="E239" s="11"/>
      <c r="H239" s="12"/>
      <c r="I239" s="12"/>
      <c r="J239" s="1"/>
      <c r="K239" s="1"/>
    </row>
    <row r="240" spans="1:11" ht="12.75">
      <c r="A240" s="1"/>
      <c r="B240" s="34" t="s">
        <v>89</v>
      </c>
      <c r="C240" s="11"/>
      <c r="D240" s="11"/>
      <c r="E240" s="11"/>
      <c r="H240" s="58">
        <f>+H234/H238*100</f>
        <v>-0.0771419933908076</v>
      </c>
      <c r="I240" s="58">
        <f>+I234/I238*100</f>
        <v>-0.16783595859351383</v>
      </c>
      <c r="J240" s="1"/>
      <c r="K240" s="1"/>
    </row>
    <row r="241" spans="1:11" ht="12.75">
      <c r="A241" s="1"/>
      <c r="B241" s="1"/>
      <c r="C241" s="1"/>
      <c r="D241" s="1"/>
      <c r="E241" s="1"/>
      <c r="F241" s="1"/>
      <c r="H241" s="1"/>
      <c r="I241" s="1"/>
      <c r="J241" s="1"/>
      <c r="K241" s="1"/>
    </row>
    <row r="242" spans="1:11" ht="12.75">
      <c r="A242" s="2" t="s">
        <v>128</v>
      </c>
      <c r="B242" s="32" t="s">
        <v>233</v>
      </c>
      <c r="C242" s="1"/>
      <c r="D242" s="1"/>
      <c r="E242" s="1"/>
      <c r="F242" s="1"/>
      <c r="H242" s="1"/>
      <c r="I242" s="1"/>
      <c r="J242" s="1"/>
      <c r="K242" s="1"/>
    </row>
    <row r="243" spans="1:11" ht="12.75">
      <c r="A243" s="1"/>
      <c r="B243" s="1" t="s">
        <v>232</v>
      </c>
      <c r="C243" s="1"/>
      <c r="D243" s="1"/>
      <c r="E243" s="1"/>
      <c r="F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H245" s="62" t="s">
        <v>225</v>
      </c>
      <c r="I245" s="62" t="s">
        <v>225</v>
      </c>
      <c r="J245" s="1"/>
      <c r="K245" s="1"/>
    </row>
    <row r="246" spans="1:11" ht="12.75">
      <c r="A246" s="1"/>
      <c r="B246" s="1"/>
      <c r="C246" s="1"/>
      <c r="D246" s="1"/>
      <c r="E246" s="1"/>
      <c r="F246" s="1"/>
      <c r="H246" s="62" t="s">
        <v>48</v>
      </c>
      <c r="I246" s="62" t="s">
        <v>48</v>
      </c>
      <c r="J246" s="1"/>
      <c r="K246" s="1"/>
    </row>
    <row r="247" spans="1:11" ht="12.75">
      <c r="A247" s="1"/>
      <c r="C247" s="1"/>
      <c r="D247" s="1"/>
      <c r="E247" s="1"/>
      <c r="F247" s="1"/>
      <c r="H247" s="62" t="s">
        <v>313</v>
      </c>
      <c r="I247" s="62" t="s">
        <v>244</v>
      </c>
      <c r="J247" s="1"/>
      <c r="K247" s="1"/>
    </row>
    <row r="248" spans="1:11" ht="12.75">
      <c r="A248" s="1"/>
      <c r="C248" s="1"/>
      <c r="D248" s="1"/>
      <c r="E248" s="1"/>
      <c r="F248" s="1"/>
      <c r="H248" s="70">
        <v>41426</v>
      </c>
      <c r="I248" s="70">
        <v>41061</v>
      </c>
      <c r="J248" s="1"/>
      <c r="K248" s="1"/>
    </row>
    <row r="249" spans="1:11" ht="12.75">
      <c r="A249" s="1"/>
      <c r="C249" s="1"/>
      <c r="D249" s="1"/>
      <c r="E249" s="1"/>
      <c r="F249" s="1"/>
      <c r="H249" s="17" t="s">
        <v>5</v>
      </c>
      <c r="I249" s="17" t="s">
        <v>5</v>
      </c>
      <c r="J249" s="1"/>
      <c r="K249" s="1"/>
    </row>
    <row r="250" spans="1:11" ht="12.75">
      <c r="A250" s="1"/>
      <c r="B250" s="1" t="s">
        <v>234</v>
      </c>
      <c r="C250" s="1"/>
      <c r="D250" s="1"/>
      <c r="E250" s="1"/>
      <c r="F250" s="1"/>
      <c r="H250" s="7">
        <v>-465</v>
      </c>
      <c r="I250" s="7">
        <v>-404</v>
      </c>
      <c r="J250" s="1"/>
      <c r="K250" s="1"/>
    </row>
    <row r="251" spans="1:11" ht="12.75">
      <c r="A251" s="1"/>
      <c r="B251" s="1" t="s">
        <v>235</v>
      </c>
      <c r="C251" s="1"/>
      <c r="D251" s="1"/>
      <c r="E251" s="1"/>
      <c r="F251" s="1"/>
      <c r="H251" s="7">
        <v>-196</v>
      </c>
      <c r="I251" s="7">
        <v>-529</v>
      </c>
      <c r="J251" s="1"/>
      <c r="K251" s="1"/>
    </row>
    <row r="252" spans="1:11" ht="12.75">
      <c r="A252" s="1"/>
      <c r="B252" s="1" t="s">
        <v>1</v>
      </c>
      <c r="C252" s="1"/>
      <c r="D252" s="1"/>
      <c r="E252" s="1"/>
      <c r="F252" s="1"/>
      <c r="H252" s="7">
        <v>27</v>
      </c>
      <c r="I252" s="7">
        <v>33</v>
      </c>
      <c r="J252" s="1"/>
      <c r="K252" s="1"/>
    </row>
    <row r="253" spans="1:11" ht="12.75">
      <c r="A253" s="1"/>
      <c r="B253" s="1" t="s">
        <v>260</v>
      </c>
      <c r="C253" s="1"/>
      <c r="D253" s="1"/>
      <c r="E253" s="1"/>
      <c r="F253" s="1"/>
      <c r="H253" s="7">
        <v>96</v>
      </c>
      <c r="I253" s="7">
        <v>88</v>
      </c>
      <c r="J253" s="1"/>
      <c r="K253" s="1"/>
    </row>
    <row r="254" spans="1:11" ht="12.75">
      <c r="A254" s="1"/>
      <c r="B254" s="1"/>
      <c r="C254" s="1"/>
      <c r="D254" s="1"/>
      <c r="E254" s="1"/>
      <c r="F254" s="1"/>
      <c r="H254" s="7"/>
      <c r="I254" s="7"/>
      <c r="J254" s="1"/>
      <c r="K254" s="1"/>
    </row>
    <row r="255" spans="1:11" ht="12.75">
      <c r="A255" s="2" t="s">
        <v>168</v>
      </c>
      <c r="B255" s="2" t="s">
        <v>10</v>
      </c>
      <c r="C255" s="2"/>
      <c r="D255" s="1"/>
      <c r="E255" s="1"/>
      <c r="F255" s="1"/>
      <c r="H255" s="1"/>
      <c r="I255" s="1"/>
      <c r="K255" s="1"/>
    </row>
    <row r="256" spans="1:11" ht="12.75">
      <c r="A256" s="1"/>
      <c r="B256" s="1" t="s">
        <v>169</v>
      </c>
      <c r="C256" s="1"/>
      <c r="D256" s="1"/>
      <c r="E256" s="1"/>
      <c r="F256" s="1"/>
      <c r="H256" s="1"/>
      <c r="I256" s="1"/>
      <c r="K256" s="1"/>
    </row>
    <row r="257" spans="1:11" ht="12.75">
      <c r="A257" s="1"/>
      <c r="B257" s="1"/>
      <c r="C257" s="1"/>
      <c r="D257" s="1"/>
      <c r="E257" s="1"/>
      <c r="F257" s="1"/>
      <c r="H257" s="1"/>
      <c r="I257" s="1"/>
      <c r="K257" s="1"/>
    </row>
    <row r="258" spans="1:11" ht="12.75">
      <c r="A258" s="1"/>
      <c r="B258" s="1"/>
      <c r="C258" s="1"/>
      <c r="D258" s="1"/>
      <c r="E258" s="1"/>
      <c r="F258" s="1"/>
      <c r="H258" s="17" t="s">
        <v>2</v>
      </c>
      <c r="K258" s="1"/>
    </row>
    <row r="259" spans="1:11" ht="12.75">
      <c r="A259" s="1"/>
      <c r="B259" s="1"/>
      <c r="C259" s="1"/>
      <c r="D259" s="1"/>
      <c r="E259" s="1"/>
      <c r="F259" s="1"/>
      <c r="H259" s="17" t="s">
        <v>211</v>
      </c>
      <c r="I259" s="1" t="s">
        <v>177</v>
      </c>
      <c r="K259" s="1"/>
    </row>
    <row r="260" spans="1:11" ht="12.75">
      <c r="A260" s="1"/>
      <c r="B260" s="1"/>
      <c r="C260" s="1"/>
      <c r="D260" s="1"/>
      <c r="E260" s="1"/>
      <c r="F260" s="1"/>
      <c r="H260" s="17" t="s">
        <v>48</v>
      </c>
      <c r="I260" s="17" t="s">
        <v>289</v>
      </c>
      <c r="K260" s="1"/>
    </row>
    <row r="261" spans="1:11" ht="12.75">
      <c r="A261" s="1"/>
      <c r="B261" s="1"/>
      <c r="C261" s="1"/>
      <c r="D261" s="1"/>
      <c r="E261" s="1"/>
      <c r="F261" s="1"/>
      <c r="H261" s="17" t="s">
        <v>316</v>
      </c>
      <c r="I261" s="17" t="s">
        <v>317</v>
      </c>
      <c r="K261" s="1"/>
    </row>
    <row r="262" spans="1:11" ht="12.75">
      <c r="A262" s="1"/>
      <c r="B262" s="1"/>
      <c r="C262" s="1"/>
      <c r="D262" s="1"/>
      <c r="E262" s="1"/>
      <c r="F262" s="1"/>
      <c r="H262" s="17"/>
      <c r="I262" s="17" t="s">
        <v>2</v>
      </c>
      <c r="K262" s="1"/>
    </row>
    <row r="263" spans="1:11" ht="12.75">
      <c r="A263" s="1"/>
      <c r="B263" s="1"/>
      <c r="C263" s="1"/>
      <c r="D263" s="1"/>
      <c r="E263" s="1"/>
      <c r="F263" s="1"/>
      <c r="H263" s="17" t="s">
        <v>5</v>
      </c>
      <c r="I263" s="17" t="s">
        <v>5</v>
      </c>
      <c r="K263" s="1"/>
    </row>
    <row r="264" spans="1:11" ht="12.75">
      <c r="A264" s="1"/>
      <c r="B264" s="1" t="s">
        <v>175</v>
      </c>
      <c r="C264" s="1"/>
      <c r="D264" s="1"/>
      <c r="E264" s="1"/>
      <c r="F264" s="1"/>
      <c r="H264" s="17"/>
      <c r="I264" s="17"/>
      <c r="K264" s="1"/>
    </row>
    <row r="265" spans="1:11" ht="12.75">
      <c r="A265" s="1"/>
      <c r="B265" s="1" t="s">
        <v>170</v>
      </c>
      <c r="C265" s="1"/>
      <c r="D265" s="1"/>
      <c r="E265" s="1"/>
      <c r="F265" s="1"/>
      <c r="H265" s="7">
        <v>-95940</v>
      </c>
      <c r="I265" s="7">
        <v>-95811</v>
      </c>
      <c r="K265" s="1"/>
    </row>
    <row r="266" spans="1:11" ht="12.75">
      <c r="A266" s="1"/>
      <c r="B266" s="1" t="s">
        <v>171</v>
      </c>
      <c r="C266" s="1"/>
      <c r="D266" s="1"/>
      <c r="E266" s="1"/>
      <c r="F266" s="1"/>
      <c r="H266" s="10">
        <v>395</v>
      </c>
      <c r="I266" s="10">
        <v>395</v>
      </c>
      <c r="K266" s="1"/>
    </row>
    <row r="267" spans="1:11" ht="12.75">
      <c r="A267" s="1"/>
      <c r="B267" s="1"/>
      <c r="C267" s="1"/>
      <c r="D267" s="1"/>
      <c r="E267" s="1"/>
      <c r="F267" s="1"/>
      <c r="H267" s="10"/>
      <c r="I267" s="10"/>
      <c r="K267" s="1"/>
    </row>
    <row r="268" spans="1:11" ht="12.75">
      <c r="A268" s="1"/>
      <c r="B268" s="1" t="s">
        <v>172</v>
      </c>
      <c r="C268" s="1"/>
      <c r="D268" s="1"/>
      <c r="E268" s="1"/>
      <c r="F268" s="1"/>
      <c r="H268" s="10"/>
      <c r="I268" s="10"/>
      <c r="K268" s="1"/>
    </row>
    <row r="269" spans="1:11" ht="12.75">
      <c r="A269" s="1"/>
      <c r="B269" s="1" t="s">
        <v>170</v>
      </c>
      <c r="C269" s="1"/>
      <c r="D269" s="1"/>
      <c r="E269" s="1"/>
      <c r="F269" s="1"/>
      <c r="H269" s="8">
        <v>-1020</v>
      </c>
      <c r="I269" s="8">
        <v>-1020</v>
      </c>
      <c r="K269" s="1"/>
    </row>
    <row r="270" spans="1:11" ht="12.75">
      <c r="A270" s="1"/>
      <c r="B270" s="1"/>
      <c r="C270" s="1"/>
      <c r="D270" s="1"/>
      <c r="E270" s="1"/>
      <c r="F270" s="1"/>
      <c r="H270" s="10"/>
      <c r="I270" s="10"/>
      <c r="K270" s="1"/>
    </row>
    <row r="271" spans="1:11" ht="12.75">
      <c r="A271" s="1"/>
      <c r="B271" s="1" t="s">
        <v>176</v>
      </c>
      <c r="D271" s="1"/>
      <c r="E271" s="1"/>
      <c r="F271" s="1"/>
      <c r="H271" s="10">
        <f>SUM(H265:H269)</f>
        <v>-96565</v>
      </c>
      <c r="I271" s="10">
        <f>SUM(I265:I269)</f>
        <v>-96436</v>
      </c>
      <c r="K271" s="1"/>
    </row>
    <row r="272" spans="1:11" ht="12.75">
      <c r="A272" s="1"/>
      <c r="B272" s="1"/>
      <c r="C272" s="1"/>
      <c r="D272" s="1"/>
      <c r="E272" s="1"/>
      <c r="F272" s="1"/>
      <c r="H272" s="10"/>
      <c r="I272" s="10"/>
      <c r="K272" s="1"/>
    </row>
    <row r="273" spans="1:11" ht="12.75">
      <c r="A273" s="1"/>
      <c r="B273" s="1" t="s">
        <v>174</v>
      </c>
      <c r="C273" s="1"/>
      <c r="D273" s="1"/>
      <c r="E273" s="1"/>
      <c r="F273" s="1"/>
      <c r="H273" s="8">
        <v>16165</v>
      </c>
      <c r="I273" s="8">
        <v>16110</v>
      </c>
      <c r="J273" s="1"/>
      <c r="K273" s="1"/>
    </row>
    <row r="274" spans="1:11" ht="12.75">
      <c r="A274" s="1"/>
      <c r="B274" s="1"/>
      <c r="C274" s="1"/>
      <c r="D274" s="1"/>
      <c r="E274" s="1"/>
      <c r="F274" s="1"/>
      <c r="H274" s="10"/>
      <c r="I274" s="10"/>
      <c r="J274" s="1"/>
      <c r="K274" s="1"/>
    </row>
    <row r="275" spans="1:11" ht="13.5" thickBot="1">
      <c r="A275" s="1"/>
      <c r="B275" s="1" t="s">
        <v>173</v>
      </c>
      <c r="C275" s="1"/>
      <c r="D275" s="1"/>
      <c r="E275" s="1"/>
      <c r="F275" s="1"/>
      <c r="H275" s="9">
        <f>SUM(H271:H273)</f>
        <v>-80400</v>
      </c>
      <c r="I275" s="9">
        <f>SUM(I271:I273)</f>
        <v>-80326</v>
      </c>
      <c r="J275" s="1"/>
      <c r="K275" s="1"/>
    </row>
    <row r="276" spans="1:11" ht="12.75">
      <c r="A276" s="1"/>
      <c r="B276" s="1"/>
      <c r="C276" s="1"/>
      <c r="D276" s="1"/>
      <c r="E276" s="1"/>
      <c r="F276" s="1"/>
      <c r="H276" s="1"/>
      <c r="I276" s="1"/>
      <c r="J276" s="1"/>
      <c r="K276" s="1"/>
    </row>
    <row r="277" spans="1:11" ht="12.75">
      <c r="A277" s="2"/>
      <c r="B277" s="2"/>
      <c r="C277" s="32"/>
      <c r="D277" s="32"/>
      <c r="E277" s="1"/>
      <c r="F277" s="1"/>
      <c r="G277" s="1"/>
      <c r="H277" s="1"/>
      <c r="I277" s="1"/>
      <c r="J277" s="1"/>
      <c r="K277" s="1"/>
    </row>
    <row r="278" spans="1:11" ht="12.75">
      <c r="A278" s="1"/>
      <c r="J278" s="1"/>
      <c r="K278" s="1"/>
    </row>
    <row r="279" spans="1:11" ht="12.75">
      <c r="A279" s="1"/>
      <c r="J279" s="1"/>
      <c r="K279" s="1"/>
    </row>
    <row r="280" spans="1:11" ht="12.75">
      <c r="A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</sheetData>
  <sheetProtection/>
  <printOptions/>
  <pageMargins left="0.75" right="0.54" top="0.33" bottom="0.3" header="0.3" footer="0.3"/>
  <pageSetup horizontalDpi="600" verticalDpi="600" orientation="portrait" scale="79" r:id="rId1"/>
  <rowBreaks count="3" manualBreakCount="3">
    <brk id="73" max="10" man="1"/>
    <brk id="144" max="10" man="1"/>
    <brk id="2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2013-08-28T04:20:56Z</cp:lastPrinted>
  <dcterms:created xsi:type="dcterms:W3CDTF">1999-11-25T03:32:38Z</dcterms:created>
  <dcterms:modified xsi:type="dcterms:W3CDTF">2013-08-28T08:09:45Z</dcterms:modified>
  <cp:category/>
  <cp:version/>
  <cp:contentType/>
  <cp:contentStatus/>
</cp:coreProperties>
</file>